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785" yWindow="-15" windowWidth="14280" windowHeight="13740" activeTab="2"/>
  </bookViews>
  <sheets>
    <sheet name="Sheet1" sheetId="5" r:id="rId1"/>
    <sheet name="REKAP" sheetId="2" r:id="rId2"/>
    <sheet name="SVE SKUPA" sheetId="1" r:id="rId3"/>
  </sheets>
  <definedNames>
    <definedName name="_xlnm.Print_Area" localSheetId="2">'SVE SKUPA'!$A$1:$F$336</definedName>
    <definedName name="_xlnm.Print_Titles" localSheetId="2">'SVE SKUPA'!$1:$2</definedName>
  </definedNames>
  <calcPr calcId="124519"/>
</workbook>
</file>

<file path=xl/calcChain.xml><?xml version="1.0" encoding="utf-8"?>
<calcChain xmlns="http://schemas.openxmlformats.org/spreadsheetml/2006/main">
  <c r="F332" i="1"/>
  <c r="D303"/>
  <c r="F269"/>
  <c r="D261"/>
  <c r="F261" s="1"/>
  <c r="D253"/>
  <c r="F253" s="1"/>
  <c r="D257"/>
  <c r="F257" s="1"/>
  <c r="F249"/>
  <c r="D166"/>
  <c r="F166" s="1"/>
  <c r="D152"/>
  <c r="D126"/>
  <c r="D115"/>
  <c r="F115" s="1"/>
  <c r="D225"/>
  <c r="F225" s="1"/>
  <c r="D224"/>
  <c r="F224" s="1"/>
  <c r="F221"/>
  <c r="F48"/>
  <c r="D87"/>
  <c r="F87" s="1"/>
  <c r="F92"/>
  <c r="D90"/>
  <c r="D81"/>
  <c r="F46"/>
  <c r="D84"/>
  <c r="F235"/>
  <c r="F50"/>
  <c r="F44"/>
  <c r="F325"/>
  <c r="F311"/>
  <c r="D282"/>
  <c r="D252"/>
  <c r="F245"/>
  <c r="D210"/>
  <c r="D211" s="1"/>
  <c r="D214"/>
  <c r="D215" s="1"/>
  <c r="F63"/>
  <c r="F14"/>
  <c r="D265" l="1"/>
  <c r="F265" s="1"/>
  <c r="D161"/>
  <c r="D112"/>
  <c r="D164" s="1"/>
  <c r="D141"/>
  <c r="F323" l="1"/>
  <c r="D322"/>
  <c r="F322" s="1"/>
  <c r="D320"/>
  <c r="F320" s="1"/>
  <c r="F318"/>
  <c r="F317"/>
  <c r="F316"/>
  <c r="F315"/>
  <c r="F314"/>
  <c r="F309"/>
  <c r="F305"/>
  <c r="F308"/>
  <c r="F303"/>
  <c r="F300"/>
  <c r="F296"/>
  <c r="F294"/>
  <c r="F293"/>
  <c r="F292"/>
  <c r="F289"/>
  <c r="F287"/>
  <c r="D284"/>
  <c r="F284" s="1"/>
  <c r="F281"/>
  <c r="F277"/>
  <c r="F275"/>
  <c r="F272"/>
  <c r="F304" l="1"/>
  <c r="F282"/>
  <c r="F321"/>
  <c r="F307"/>
  <c r="D256"/>
  <c r="F248"/>
  <c r="F252" l="1"/>
  <c r="D260"/>
  <c r="F256"/>
  <c r="F260" l="1"/>
  <c r="D264"/>
  <c r="F264" l="1"/>
  <c r="D268"/>
  <c r="F268" l="1"/>
  <c r="F327" s="1"/>
  <c r="F26" l="1"/>
  <c r="F24"/>
  <c r="F22"/>
  <c r="D95" l="1"/>
  <c r="F220"/>
  <c r="F215"/>
  <c r="F214"/>
  <c r="F190" l="1"/>
  <c r="F192"/>
  <c r="F141" l="1"/>
  <c r="F81"/>
  <c r="F103" l="1"/>
  <c r="F199"/>
  <c r="F211"/>
  <c r="D78" l="1"/>
  <c r="F233" l="1"/>
  <c r="F237" l="1"/>
  <c r="F210"/>
  <c r="F194" l="1"/>
  <c r="F84" l="1"/>
  <c r="F112" l="1"/>
  <c r="F138" l="1"/>
  <c r="F78" l="1"/>
  <c r="F161"/>
  <c r="F16"/>
  <c r="F20"/>
  <c r="F18"/>
  <c r="F28" l="1"/>
  <c r="F100" l="1"/>
  <c r="F95"/>
  <c r="F90"/>
  <c r="F65"/>
  <c r="F60"/>
  <c r="F128" l="1"/>
  <c r="F52"/>
  <c r="F126" l="1"/>
  <c r="F40" l="1"/>
  <c r="F39"/>
  <c r="F38"/>
  <c r="F37"/>
  <c r="F42"/>
  <c r="F67" l="1"/>
  <c r="F164"/>
  <c r="F179"/>
  <c r="F105" l="1"/>
  <c r="F130"/>
  <c r="F124"/>
  <c r="F121"/>
  <c r="F120"/>
  <c r="F177"/>
  <c r="F152"/>
  <c r="F227" l="1"/>
  <c r="F181"/>
  <c r="F143"/>
  <c r="F201"/>
  <c r="F154"/>
  <c r="F122"/>
  <c r="F132" s="1"/>
  <c r="F168"/>
</calcChain>
</file>

<file path=xl/sharedStrings.xml><?xml version="1.0" encoding="utf-8"?>
<sst xmlns="http://schemas.openxmlformats.org/spreadsheetml/2006/main" count="444" uniqueCount="319">
  <si>
    <t>r. br.</t>
  </si>
  <si>
    <t>opis stavke</t>
  </si>
  <si>
    <t>količina</t>
  </si>
  <si>
    <t>ukupno (kn)</t>
  </si>
  <si>
    <t>jed. mjere</t>
  </si>
  <si>
    <t>m1</t>
  </si>
  <si>
    <t>kom</t>
  </si>
  <si>
    <t>m2</t>
  </si>
  <si>
    <t>UKUPNO KAMENOREZAČKI RADOVI</t>
  </si>
  <si>
    <t>Svi unutrašnji zidovi</t>
  </si>
  <si>
    <t>(opis kao u stavci I.1)</t>
  </si>
  <si>
    <t>Bravarija</t>
  </si>
  <si>
    <t xml:space="preserve"> </t>
  </si>
  <si>
    <t>jed. cijena</t>
  </si>
  <si>
    <t>REKAPITULACIJA</t>
  </si>
  <si>
    <t>A</t>
  </si>
  <si>
    <t>B</t>
  </si>
  <si>
    <t>C</t>
  </si>
  <si>
    <t>ZIDARSKI RADOVI</t>
  </si>
  <si>
    <t>BETONSKI I ARMIRANOBETONSKI RADOVI</t>
  </si>
  <si>
    <t>UKUPNO GRAĐEVINSKI RADOVI</t>
  </si>
  <si>
    <t>GRAĐEVINSKI RADOVI</t>
  </si>
  <si>
    <t>GRAĐEVINSKO - OBRTNIČKI RADOVI</t>
  </si>
  <si>
    <t>D</t>
  </si>
  <si>
    <t>G</t>
  </si>
  <si>
    <t>H</t>
  </si>
  <si>
    <t>I</t>
  </si>
  <si>
    <t>J</t>
  </si>
  <si>
    <t>K</t>
  </si>
  <si>
    <t>L</t>
  </si>
  <si>
    <t>M</t>
  </si>
  <si>
    <t>IZOLATERSKI RADOVI</t>
  </si>
  <si>
    <t>PARKETARSKI RADOVI</t>
  </si>
  <si>
    <t>KAMENOREZAČKI RADOVI</t>
  </si>
  <si>
    <t>STOLARSKI RADOVI</t>
  </si>
  <si>
    <t>BRAVARSKI RADOVI</t>
  </si>
  <si>
    <t>C - ZIDARSKI RADOVI</t>
  </si>
  <si>
    <t>Zidarske pripomoći</t>
  </si>
  <si>
    <t xml:space="preserve">  pri montaži unutarnje stolarije</t>
  </si>
  <si>
    <t>p.</t>
  </si>
  <si>
    <t xml:space="preserve">  pri montaži bravarije</t>
  </si>
  <si>
    <t xml:space="preserve">  uz instalaterske radove</t>
  </si>
  <si>
    <t>Čišćenje</t>
  </si>
  <si>
    <t>D - IZOLATERSKI RADOVI</t>
  </si>
  <si>
    <t>Obračunava se za svijetlu površinu fasade. Min širine 1,25 cm. Montaža i demontaža.</t>
  </si>
  <si>
    <t>UKUPNO IZOLATERSKI RADOVI</t>
  </si>
  <si>
    <t>UKUPNO GRAĐEVINSKO - OBRTNIČKI RADOVI</t>
  </si>
  <si>
    <t>UKUPNO STOLARSKI RADOVI</t>
  </si>
  <si>
    <t>GIPSKARTONSKI RADOVI</t>
  </si>
  <si>
    <t>UKUPNO BRAVARSKI RADOVI</t>
  </si>
  <si>
    <t>UKUPNO KERAMIČARSKI RADOVI</t>
  </si>
  <si>
    <t>UKUPNO ZIDARSKI RADOVI</t>
  </si>
  <si>
    <t>OPĆE NAPOMENE</t>
  </si>
  <si>
    <t>A - ZEMLJANI RADOVI I RADOVI RUŠENJA</t>
  </si>
  <si>
    <t>B - BETONSKI I ARMIRANO BETONSKI RADOVI</t>
  </si>
  <si>
    <t>Estrisi</t>
  </si>
  <si>
    <t>UKUPNO BETONSKI I ARMIRANOBETONSKI RADOVI</t>
  </si>
  <si>
    <t>INSTALACIJE</t>
  </si>
  <si>
    <t>UKUPNO INSTALACIJE</t>
  </si>
  <si>
    <t xml:space="preserve">UKUPNO </t>
  </si>
  <si>
    <t>SOBOSLIKARSKI I LIČILAČKI RADOVI</t>
  </si>
  <si>
    <t>UKUPNO SOBOSLIKARSKI I LIČILAČKI RADOVI</t>
  </si>
  <si>
    <t xml:space="preserve">poludisperzivnom bojom svijetlog tona. Podlogu treba: prethodno očistiti, impregnirati na bazi vodene disperzije akrilatnih kopolimera (disperoakril impregnacija); dvokratno gletovati disperzivnim kitom, nakon sušenja površinu obrusiti brusom finih zrnaca (sve uključeno u stavku). Na tako pripremljenu podlogu dvokratno nalič disperzivnom bojom. Nanosi se krznenim valjkom.  </t>
  </si>
  <si>
    <t>m3</t>
  </si>
  <si>
    <t>RUŠENJA I DEMONTAŽE</t>
  </si>
  <si>
    <t>Demontaže</t>
  </si>
  <si>
    <t>oluci (vertikalni i horizontalni)</t>
  </si>
  <si>
    <t>OSTALO</t>
  </si>
  <si>
    <t xml:space="preserve">Zidarska obrada (krpanje) </t>
  </si>
  <si>
    <t>LAGANI BETONI</t>
  </si>
  <si>
    <t>BETONI - KUĆA</t>
  </si>
  <si>
    <t>UKUPNO ZEMLJANI RADOVI I RADOVI RUŠENJA</t>
  </si>
  <si>
    <t>ČIŠĆENJE - RASLINJE</t>
  </si>
  <si>
    <t xml:space="preserve">Polažu se u cementni mort, debljine cca 2cm; u nagibu prema vani (cca 1%); podvlače pod profil prozora min 1 cm; spoj se brtvi trajnoelastičnim kitom odgovarajuće boje. Polažu se prije izvođenja izolacije na fasadi. Na vidljivom dijelu donje plohe upilava se okapnica presjeka 5x5 mm. </t>
  </si>
  <si>
    <t>puna zaokretna unutarnja vrata u zidanim zidovima</t>
  </si>
  <si>
    <t>G - KAMENOREZAČKI RADOVI</t>
  </si>
  <si>
    <t>I - SOBOSLIKARSKI I LIČILAČKI RADOVI</t>
  </si>
  <si>
    <t>K - BRAVARSKI RADOVI</t>
  </si>
  <si>
    <t>Napose je navedeno koje stavke ne uključuju dobavu materijala (ker. pločice, sanitarni predmeti i sl.).</t>
  </si>
  <si>
    <t>J - STOLARSKI RADOVI</t>
  </si>
  <si>
    <t>kompletan utovar i odvoz novonastalog šuta na deponiju, sa taksom.</t>
  </si>
  <si>
    <t>štemanja kanala proboji i naknadna krpanja istog i betoniranja držača i krpanje oko okvira i držača</t>
  </si>
  <si>
    <t>Prije davanja ponude, ponuditelj je dužan izaći na predmetnu lokaciju i proučiti tehničku dokumentaciju.</t>
  </si>
  <si>
    <t xml:space="preserve">Ponuditelj je dužan prilikom obilaska terena dati procjenu kategorije tla. Popuniti cijene za sve kategorije tla, a u konačnom obračunu zbrojiti samo one koje ponuditelj predviđa da će pojaviti. Ostale dane jedinične cijene služe da se naknadno može napraviti obračun. </t>
  </si>
  <si>
    <t>Instalacijski iskopi</t>
  </si>
  <si>
    <t>VENTILACIJA</t>
  </si>
  <si>
    <t>ELEKTROINSTALACIJE</t>
  </si>
  <si>
    <t>Izvođenje nasipa iznad tjemena cijevi</t>
  </si>
  <si>
    <t>Zatrpavanje preostale visine rova materijalom iz iskopa</t>
  </si>
  <si>
    <t>Obračun zemljanih materijala je u sraslom stanju. U cijenu uključiti utovar, otpremu na gradsku deponiju i trošak pristojbe za deponiranje materijala. Prilikom iskopa, u slučaju promjene kategorije obavjestiti naručitelja i izvršiti presnimavanje iskopa. Sve drobljene kamene frakcionirane materijale dopremiti iz atestiranog kamenoloma tehničkog  građevinskog kamena. Prometnice pri radu držati čiste (ulazi u cijenu stavke). Osigurati regulaciju javnog prometa u radu i pismenu dozvolu vlasnika javnoprometnih površina za rad (otprema i doprema materijala i prokopavanje ceste). Obavezno paziti da se strojevima ne oštete postojeće kulture na posjedu.</t>
  </si>
  <si>
    <t>ZATVORI</t>
  </si>
  <si>
    <t>UNUTARNJA DRVENA VRATA</t>
  </si>
  <si>
    <t>KERAMIKA UNUTRA</t>
  </si>
  <si>
    <t>Posteljice za cijevi</t>
  </si>
  <si>
    <t>PRIPREMNI I ZEMLJANI RADOVI</t>
  </si>
  <si>
    <t>Iskolčavanje trase vodovoda i kanalizacije</t>
  </si>
  <si>
    <t>Obuhvaća: sva geodetska mjerenja kojima se podaci iz projekta prenose na teren, osiguranje osi iskolčene trase, obnavljanje i održavanje iskolčenih oznaka na terenu za sve vrijeme građenja, odnosno do predaje investitoru.</t>
  </si>
  <si>
    <t xml:space="preserve">Grubo i fino planiranje dna rova </t>
  </si>
  <si>
    <t>za polaganje kanalizacijskih i vodovodnih cijevi, okna i slivnika s točnošću 2 cm prema uzdužnim profilima. Sve neravnine sasjeći, odnosno dopuniti materijalom iz iskopa. Višak materijala odbaciti izvan rova. Obračun po m2 pripremljenog i isplaniranog rova.</t>
  </si>
  <si>
    <t>sa neagresivnim pijeskom kruponoće zrna do 5 mm; u rovovima u sloju visine 10 cm</t>
  </si>
  <si>
    <t>u visini 20 cm nakon izvršene montaže i tlačne probe.</t>
  </si>
  <si>
    <t>nakon izrade zaštite cijevi. Zatrpavanje izvršiti u slojevima 30-40 cm debljine, uz nabijanje. Prvi sloj iznad cijevi treba biti od sitnog materijala. Zatrpavanje vršiti materijalom iz iskopa ako je upotrebljiv odnosno prema potrebi doveženim materijalom. Ne smiju se upotrijebiti pojedini komadi veći od 10 cm. Kvaliteta materijala i izvedenog sloja u svemu prema projektu i važećim standardima. Zatrpavanje izvršiti nakon montaže i ispitivanja cijevi.</t>
  </si>
  <si>
    <t>BETONSKI I ZIDARSKI RADOVI</t>
  </si>
  <si>
    <t>Betonski blokovi</t>
  </si>
  <si>
    <t>za učvršćivanje vodovodnog cjevovoda izvan objekta s MB 20 prosječno 0.2 m3 betona po bloku</t>
  </si>
  <si>
    <t>15 x 15 cm</t>
  </si>
  <si>
    <t xml:space="preserve">Projekt izvedenog stanja </t>
  </si>
  <si>
    <t>za vovodod i kanalizaciju sa svim izmjenama i dopunama.</t>
  </si>
  <si>
    <t>za horizontalni razvod izvan objekta. Uračunati sve potrebne fitinge.</t>
  </si>
  <si>
    <t>fi 3/4"</t>
  </si>
  <si>
    <t>fi 1/2"</t>
  </si>
  <si>
    <t>ø25 za DN25 PP-R (1/2“= ø15)</t>
  </si>
  <si>
    <t>s metalnom poniklovanom kapom i rozetom na odvojcima udaljenih sanitarnih čvorova i kuhinja i ispred centralnog  bojlera tople vode</t>
  </si>
  <si>
    <t>1/2“ - proizvod kao VARGON art. 871/1</t>
  </si>
  <si>
    <t>3/4" - proizvod kao VARGON art. 874/2</t>
  </si>
  <si>
    <t>Poniklovani revizijski otvori s vratašcima na obzidu</t>
  </si>
  <si>
    <t>instalacijskog otvora vertikale (proizvod kao KNAUF tip W250).</t>
  </si>
  <si>
    <t>30x30 cm (revizija + AOV Studor Maxi-vent)</t>
  </si>
  <si>
    <t>Ispitivanje instalacije</t>
  </si>
  <si>
    <t>na probni pritisak od 10 bara u trajanju od min 2 h</t>
  </si>
  <si>
    <t>Dezinfekcija cjevovoda prije stavljanja u pogon i ispiranje</t>
  </si>
  <si>
    <t>s 30 g čistog klora na 1 m3 vode. Voda ostaje u cjevovodu 24 sata. Dezinfekcija je uspješna ako analizirani uzorak da zadovoljavajući laboratorijski rezultat. Ispiranje je nakon kompletno dovršenih radova, čistom vodom brzinom najmanje  1,5 m/s. Ispiranje se vrši dok se na ispustima ne pojavi čista voda.</t>
  </si>
  <si>
    <t>fi 125 mm</t>
  </si>
  <si>
    <t>Horizontalni i vertikalni razvod kanalizacije</t>
  </si>
  <si>
    <t>od PVC cijevi s revizijama na dnu svake vertikale fi 50 ili više, sa svim račvama i koljenima. Cijevi su tvrde PVC niskošumne kanalizacijske cijevi (proizvod kao ALPRO-ATT Plano-Trogir tip Phonoline), a prema standardu EN ISO/IEC 17025 i DIN 4109, za horizontalnu i vertikalnu sanitarnu i oborinsku kanalizaciju u objektu. Obračun se obavlja po m' kompletno montirane, pričvršćene i ispitane cijevi, u stavku uračunati sav potreban spojni, brtveći i ovjesni materijal i sl.</t>
  </si>
  <si>
    <t>fi 50 mm</t>
  </si>
  <si>
    <t>fi 100 mm</t>
  </si>
  <si>
    <t>Funkcionalna proba</t>
  </si>
  <si>
    <t>nakon izvršene ukupne montaže</t>
  </si>
  <si>
    <t>UKUPNO VODOVOD I KANALIZACIJA</t>
  </si>
  <si>
    <t>VODOVOD I KANALIZACIJA</t>
  </si>
  <si>
    <t>RADOVI PRIJE GRADILIŠTA</t>
  </si>
  <si>
    <t>obveza izvođača</t>
  </si>
  <si>
    <t>na vidnom mjestu sa svim potrebnim informacijama</t>
  </si>
  <si>
    <t>odvjetnički troškovi</t>
  </si>
  <si>
    <t>2 - VODOVOD I KANALIZACIJA</t>
  </si>
  <si>
    <t>Podbeton za temelje</t>
  </si>
  <si>
    <t>Jednostrano armirati sa Q - 196 (konstruktivna armatura); u ovoj stavci odmah uračunati takvu minimalnu armaturu (osim ako nije drugačije navedeno).</t>
  </si>
  <si>
    <t>RADOVI RUŠENJA I ZEMLJANI RADOVI</t>
  </si>
  <si>
    <t>Obračun po m2 izvedenog zida.</t>
  </si>
  <si>
    <t>M - KERAMIČARSKI RADOVI &amp; DRUGE VRSTE PODOVA</t>
  </si>
  <si>
    <t>KERAMIČARSKI RADOVI (&amp; DRUGE VRSTE PODOVA)</t>
  </si>
  <si>
    <t xml:space="preserve">Probijanje rupe u zidu septičke jame. Promjer rupe je 30 cm. Proboj rupe na zidu se vrši u dubini iskopanog kanala do 100 cm. Vrši se pneumatskim ili električnim alatom. Rad se vrši izvana bez pristupa unutar septičke jame. U cijeni je i otprema šuta na deponiju i trošak deponije. </t>
  </si>
  <si>
    <t>Cijene dati za ugovaranje po građevinskoj knjizi.</t>
  </si>
  <si>
    <t>P</t>
  </si>
  <si>
    <t>HORTIKULTURA</t>
  </si>
  <si>
    <t>P - HORTIKULTURA</t>
  </si>
  <si>
    <r>
      <t xml:space="preserve">Sve betonske i armiranobetonske radove izvoditi betonom spravljenim u tvornici betona, ugrađivati vibriranjem pervibratorima, s maksimalnim v/c = 0,57. Uračunati u cijenu prijevoz automješalicom do gradilišta i istovar. Za beton i armaturu osigurati uzorkovanje i dokaze kvalitete. U cijenu uračunate sve radne skele, izvedba, postava, demontaža, čišćenje oplate i njegu izvedenog betona do postizanja programiranih karakteristika. U svim betonskim elementima ostaviti proboje i šliceve po projektu. Oplatu prije betoniranja očistiti od ostataka drva i namočiti. </t>
    </r>
    <r>
      <rPr>
        <sz val="11"/>
        <color theme="1"/>
        <rFont val="Times New Roman"/>
        <family val="1"/>
        <charset val="238"/>
      </rPr>
      <t xml:space="preserve">Klasa betona je C 25/30. </t>
    </r>
  </si>
  <si>
    <r>
      <rPr>
        <b/>
        <sz val="11"/>
        <color theme="1"/>
        <rFont val="Times New Roman"/>
        <family val="1"/>
        <charset val="238"/>
      </rPr>
      <t>Naturbeton</t>
    </r>
    <r>
      <rPr>
        <sz val="11"/>
        <color theme="1"/>
        <rFont val="Times New Roman"/>
        <family val="1"/>
        <charset val="238"/>
      </rPr>
      <t xml:space="preserve"> lokalno popraviti reparatur mortom "Kromos" i dodatkom SN veze ili lokalno  odštemati i obrusiti neravne površine (ulazi u cijenu stavke).</t>
    </r>
  </si>
  <si>
    <t>dan je u m2! Obračunat je samo za temelje ispod kuće</t>
  </si>
  <si>
    <t xml:space="preserve">Ponudu dati i za stavke koje nisu navedene, ako ih izvođač (kao iskusan partner) prepozna kao potrebne za dovođenje objekta u funkcionalno stanje, a prema datom projektu u prilogu.  Količine su date izračunom dokaznice mjera. </t>
  </si>
  <si>
    <r>
      <t xml:space="preserve">Svi radovi navedeni u ovom troškovniku moraju biti izvedeni stručno, kvalitetno, točno prema opisu i pogodbenom projektu. U jediničnim cijenama trebaju biti obuhvaćeni svi troškovi za potpuno dovršenje predviđenog rada: materijal sa prevozom i prenosom, skladištenje, mehanizacija, radna snaga, režijski troškovi, obveze, porezi, dobit i dr.; tako da je ponuđena cijena konačna. U ponuđenim jediničnim cijenama moraju treba obuhvatiti i sve pripremne i završne radove potrebne za izvođenje predmetne građevine, izgradnju pomoćnih građevina, instalacija i inventar, čišćenje i uređenje terena oko građevine. Za stavke koje nisu definirane,  kvalitetno definirane ili se traži izmjena, definirati novi opis stavke ili </t>
    </r>
    <r>
      <rPr>
        <i/>
        <sz val="11"/>
        <color theme="1"/>
        <rFont val="Times New Roman"/>
        <family val="1"/>
        <charset val="238"/>
      </rPr>
      <t>makers</t>
    </r>
    <r>
      <rPr>
        <sz val="11"/>
        <color theme="1"/>
        <rFont val="Times New Roman"/>
        <family val="1"/>
        <charset val="238"/>
      </rPr>
      <t xml:space="preserve"> listu.</t>
    </r>
  </si>
  <si>
    <t xml:space="preserve">Odvoz i zbrinjavanje šuta </t>
  </si>
  <si>
    <r>
      <t>cementnim mortom raznih šliceva nastalih nakon štemanja i rušenja</t>
    </r>
    <r>
      <rPr>
        <sz val="11"/>
        <color theme="1"/>
        <rFont val="Times New Roman"/>
        <family val="1"/>
        <charset val="238"/>
      </rPr>
      <t>. Obradu izvršiti prije žbukanja a nakon izvedbe novih elemenata, (stepeništa, greda...).</t>
    </r>
  </si>
  <si>
    <r>
      <t xml:space="preserve">Rabicirani (pocinčanim punktiranim pletivom GN 301-400 ili sintetskim polipropilenskim ili metalnim vlaknima) cementni estrih M-10, (HRN U.M.010, HRN U.F2.020), sitnozrnatim agregatom max veličine zrna 4 mm za unutarnje estrihe i 8mm za vanjske betonske podloge. Rabicirani estrih (2300kg/m3) deb. 4-5-6 cm, prosječno 5,0 cm. Gornju površinu zagladiti strojnom obradom ili ručno metalnom gladilicom. Površina estriha mora biti potpuno ravna i dobro zaglađena za polaganje završnog sloja podova ljepljenjem. Prije postave podova od drva, gume, linoleuma, PVC-a ili tkanine obavezna proba vlažnosti (max 2%), a kod podnih grijanja (max 1,8%). </t>
    </r>
    <r>
      <rPr>
        <sz val="11"/>
        <color theme="1"/>
        <rFont val="Times New Roman"/>
        <family val="1"/>
        <charset val="238"/>
      </rPr>
      <t xml:space="preserve">Na sudaru sa zidovima izvesti rešku sa uloškom od ekspandiranog polistirena debljine 1 cm. </t>
    </r>
  </si>
  <si>
    <t>Sve površine su dane bez uvećanja od 10%.</t>
  </si>
  <si>
    <r>
      <t xml:space="preserve">Postavljaju se u ozidane zidove; na slijepe štokove (uključene u stavku). Slijepe štokove izvesti i ugrađivati spojene u okvir s ugrađenim privremenim montažnim prečkama u sredini i na dnu vrata; obojiti ih sredstvom za zaštitu </t>
    </r>
    <r>
      <rPr>
        <i/>
        <sz val="11"/>
        <color theme="1"/>
        <rFont val="Times New Roman"/>
        <family val="1"/>
        <charset val="238"/>
      </rPr>
      <t>Sigma</t>
    </r>
    <r>
      <rPr>
        <sz val="11"/>
        <color theme="1"/>
        <rFont val="Times New Roman"/>
        <family val="1"/>
        <charset val="238"/>
      </rPr>
      <t xml:space="preserve">. Ugrađivati ih prije žbukanja. Dovratnik je od masivog drveta. Preklapaja se s krilom jednostruko, preko gumene brtve u boji dovratnika. Pokrovne letvice su istog materijala kao i dovratnici. Kompletno bajcati i lakirati bezbojnim poliuretanskim sjajnim lakom u tri premaza. Točne mjere uzeti na licu mjesta. Uračunati svo bojanje i sav okov. </t>
    </r>
  </si>
  <si>
    <t>Vrata su izabrana iz kataloga Callinea, Marin BFD d.o.o.</t>
  </si>
  <si>
    <t>Šalovanje, armiranje i betoniranje trakastih temelja</t>
  </si>
  <si>
    <t>Horizontalna hidroizolacija sanitarnih čvorova / spremišta / kuhinja</t>
  </si>
  <si>
    <t>u toku izgradnje. Uključuje odvoz šuta na deponiju i deponijsku pristojbu. Završno čišćenje uključuje i pranje detergentom sa odvozom svog smeća sa gradilišta.</t>
  </si>
  <si>
    <t>Izvodi se kao flexibilni hidroizolacijski premaz (kao Plastivo 180). Postavlja se prema uputama proizvođača. Izolaciju podići uz zidove min 10 cm od gotovog poda. Izražena količina je ukupna površina podova i zidovi oko tuševa / kada.</t>
  </si>
  <si>
    <t>Prozori i balkonska vrata</t>
  </si>
  <si>
    <t>Marka 26/30, pad je prema nacrtima; sitnozrni beton, agregat 0-16.</t>
  </si>
  <si>
    <t>Oblaganje unutrašnjih PODOVA glaziranim protukliznim keramičkim pločicama</t>
  </si>
  <si>
    <t>PODOVI NA TERENU</t>
  </si>
  <si>
    <r>
      <t xml:space="preserve">Obračun </t>
    </r>
    <r>
      <rPr>
        <b/>
        <sz val="11"/>
        <color theme="1"/>
        <rFont val="Times New Roman"/>
        <family val="1"/>
        <charset val="238"/>
      </rPr>
      <t>radova rušenja</t>
    </r>
    <r>
      <rPr>
        <sz val="11"/>
        <color theme="1"/>
        <rFont val="Times New Roman"/>
        <family val="1"/>
        <charset val="238"/>
      </rPr>
      <t xml:space="preserve"> je u izgrađenom stanju. U cijenu uključiti: prijenos do ceste, utovar na vozilo, otpremu na gradsku deponiju i trošak pristojbe za deponiranje materijala. Transportne putove i prometnice pri radu držati čiste. Redovito čišćenje ulazi u cijenu stavki. Osigurati regulaciju javnog prometa u radu i pismenu dozvolu vlasnika javnoprometnih površina za rad (otprema i doprema materijala). U fazi izvedbe radova rušenja paziti da se ne oštete drugi dijelovi objekta koji se ne ruše i postojeće kulture na posjedu. Treba nadoknaditi troškove popravka ili eventualnog oštećenja.</t>
    </r>
  </si>
  <si>
    <t>Odjelu za planiranje i gradskoj komunalnoj službi za eventualno zauzimanje javnih prostora u tijeku građenja, i svi troškovi vezano za dobijanje dopusnice za zauzimanje javnih površina u tijeku građenja kao i plaćanje garancija komunalnoj gradskoj službi za eventualna oštećenja istih, kao i svi eventualni troškovi popravka istih.</t>
  </si>
  <si>
    <t xml:space="preserve">Zaštita izgrađenih dijelova okoliša </t>
  </si>
  <si>
    <t>Prijava gradilišta</t>
  </si>
  <si>
    <t>Tabla na gradilištu</t>
  </si>
  <si>
    <t>Elaborat zaštite na radu</t>
  </si>
  <si>
    <t>Izrada ugovora o građenju</t>
  </si>
  <si>
    <t>koji se ne uklanjaju</t>
  </si>
  <si>
    <t>Tehnička dokumentacija za uporabnu dozvolu</t>
  </si>
  <si>
    <t xml:space="preserve"> tijekom građenja i za primopredaju objekta i troškovi primopredaje i tehničkog pregleda objekta.</t>
  </si>
  <si>
    <t>U ponudi definirati faze i način rušenja potpornih i nosivih  zidova i ploča, a u odnosu dinamike gradnje, definirati potrebno osiguranje pokosa i ponuđenu zaštitu pokosa usjeka – zasjeka  nakon iskopa u fazi gradnje, tj. osiguranje građevinske jame. To izvoditi podgrađivanjem, privremenim potpornim zidovima, ili sidrenjem. torkret. armirani torkret, PE folija, što treba uključiti u cijenu koštanja iskopa i rušenja , pri čemu izvoditelj s ponuđenim rješenjem snosi odgovornost za stabilnost usjeka i konstrukcija u fazi rušenja.</t>
  </si>
  <si>
    <t xml:space="preserve">u 2 navrata; od rastrešenog materijala, odlomljenog zemljanog i kamenog materijala koji je ostao nakon strojnog iskopa. Čisti se na dijelu posteljice trakastih temelja ili temeljne ploče, a prije betoniranja temelja. Podloga se može ispuhati komprimiranim zrakom ili isprati vodom. Obračun po m2 ortogonalne projekcije očišćene površine. </t>
  </si>
  <si>
    <t>presjek 15 x 3 cm</t>
  </si>
  <si>
    <t>Bojanje bravarije uključeno je u bravarske stavke</t>
  </si>
  <si>
    <t>Horizontalni razvod tople i hladne vode</t>
  </si>
  <si>
    <t>Horizontalni razvod tople i hladne vode 40 x 80 cm</t>
  </si>
  <si>
    <t>Polietilenske vodovodne cijevi horizontalni razvod</t>
  </si>
  <si>
    <t>Slobodno-protočni podžbukni ventili na odvojcima  sanitarnih čvorova</t>
  </si>
  <si>
    <t>Slobodno-protočni podžbukni ventili na završecima dovodnih vertikala s ispustom</t>
  </si>
  <si>
    <t>PE čep postavljen na završetku svake PE cijevi</t>
  </si>
  <si>
    <t>Sanitarni uređaji  tip linija kao</t>
  </si>
  <si>
    <t>Armature i sifoni za sanitarne uređaje</t>
  </si>
  <si>
    <t>kutni ventil za vodokotlić</t>
  </si>
  <si>
    <t>Stojna slavina za hladnu i toplu vodu niklovana za umivaonik</t>
  </si>
  <si>
    <t>Niklovani metalni sifon za umivaonik s preljevom</t>
  </si>
  <si>
    <t>Stojna mješalica sa sitom za sudoper</t>
  </si>
  <si>
    <t>4 - ELEKTROTEHNIČKE INSTALACIJE</t>
  </si>
  <si>
    <t>Sve ograde su od kovanog željeza finiširanog bakrenim premazom</t>
  </si>
  <si>
    <t>TROŠKOVNIK SVIH RADOVA</t>
  </si>
  <si>
    <t>SADRŽAJ</t>
  </si>
  <si>
    <t>Projektna dokumentacija</t>
  </si>
  <si>
    <t>izvedbeni projekt, radi mogućnosti kontrole građenja: kvalitete i količine.</t>
  </si>
  <si>
    <t>prozori i vrata koji su opasni radi padanja i na mjestima gdje se ugrađuju novi otvori</t>
  </si>
  <si>
    <t>instalacijski uređaji - postojeće vodovodne cijevi</t>
  </si>
  <si>
    <t>elektrotehničke instalacije - sve će se zamijeniti novima</t>
  </si>
  <si>
    <t>Rušenje dijelova poda radi razvoda novih instalacija</t>
  </si>
  <si>
    <t>za izvedbu kanala za instalacije</t>
  </si>
  <si>
    <t>presjeka 60x60</t>
  </si>
  <si>
    <t>Čišćenje zelenila</t>
  </si>
  <si>
    <t>na platou označenom sa A. Očistiti tako da se očuvaju postojeća stabla: maslina, palma, breskva.</t>
  </si>
  <si>
    <t>površina platoa</t>
  </si>
  <si>
    <t xml:space="preserve">u sanitarnim čvorovima; na čistu i suhu podlogu. Širina reške je minimalna. Postavljati sa plastičnim križićima. Fuge fugirati najranije 24 h od postavljanja pločica. Viškove fug-mase temeljito oprati i odmah po postavljanju očistiti. Pločice su klase A, debljine 1 cm. Gornja kota postavljenih pločica: kupaonice 160 cm. </t>
  </si>
  <si>
    <t>materijal</t>
  </si>
  <si>
    <t>montaža</t>
  </si>
  <si>
    <t>O</t>
  </si>
  <si>
    <t>OPREMA</t>
  </si>
  <si>
    <t>Krpanje keramičkih počica koje su oštećene</t>
  </si>
  <si>
    <t>Podrezivanje stabala</t>
  </si>
  <si>
    <t>postojećih, tako da se formiraju krošnje, eventualno cijepljenje breskve.</t>
  </si>
  <si>
    <t>UKUPNO HORTIKULURA</t>
  </si>
  <si>
    <t>Testiranje ispravnosti kanalizacije u sanitarnim čvorovima</t>
  </si>
  <si>
    <t>i nedvojbeno ustanovljanje mjesta u koji kanalizacija otječe. Trebalo bi da se sve sanitarije uključe u postojeće izvode kanalizacije koji su vidljivi u podu.</t>
  </si>
  <si>
    <t>Strojni i ručni, izvan i unutar građevine za vodovodnu instalaciju. Materijal bez obzira na kategoriju. Obračun po m3 materijala u sraslom stanju.</t>
  </si>
  <si>
    <t>Strojno i ručno štemanje u postojećim zidovima</t>
  </si>
  <si>
    <t>šliceva, te njihovo zatvaranje cementnim mortom nakon postave instalacija i njihova ispitivanja. Pretpostavka je da su zidovi zidani.</t>
  </si>
  <si>
    <t>10.09.2015.</t>
  </si>
  <si>
    <t>TROŠKOVNIK</t>
  </si>
  <si>
    <t xml:space="preserve">IZVEDBENI PROJEKT </t>
  </si>
  <si>
    <t>POSTOJEĆE STANJE</t>
  </si>
  <si>
    <t xml:space="preserve">INSTALATERSKI RADOVI  </t>
  </si>
  <si>
    <t>Zaštita cijevi od smrzavanja i gubitka topline izolacijskim crijevom horizontalni razvod</t>
  </si>
  <si>
    <t>Prespajanje kanalizacije na postojeće izvode</t>
  </si>
  <si>
    <t>Fazonski komadi račve i koljena za PVC cijevi</t>
  </si>
  <si>
    <t xml:space="preserve">Ventilacijska rešetka PVC bijela </t>
  </si>
  <si>
    <t xml:space="preserve">na fasadi za odušak fekalne kanalizacije 10 x 10 cm </t>
  </si>
  <si>
    <t xml:space="preserve">WC školjke stojeće sa vodokotlićima </t>
  </si>
  <si>
    <t>Umivaonici 60 cm</t>
  </si>
  <si>
    <t>Vaška sudoper</t>
  </si>
  <si>
    <t xml:space="preserve">Električni bojler za grijanje tople vode 60 l </t>
  </si>
  <si>
    <t xml:space="preserve">sanitarni pribor (držač papira, sapuna, četke, kante) </t>
  </si>
  <si>
    <t>Bravice sa unutarnje strane</t>
  </si>
  <si>
    <t>obične mehaničke</t>
  </si>
  <si>
    <t xml:space="preserve">Podgled stropova </t>
  </si>
  <si>
    <t>zahodi</t>
  </si>
  <si>
    <t>Sanitarni čvorovi - tlocrt</t>
  </si>
  <si>
    <t>OGRADE</t>
  </si>
  <si>
    <t>Ograda stubišta Sirene</t>
  </si>
  <si>
    <t>STAVKA 01</t>
  </si>
  <si>
    <t>Ograda stubišta garderoba</t>
  </si>
  <si>
    <r>
      <rPr>
        <b/>
        <sz val="11"/>
        <color theme="1"/>
        <rFont val="Times New Roman"/>
        <family val="1"/>
        <charset val="238"/>
      </rPr>
      <t>Zatvori</t>
    </r>
    <r>
      <rPr>
        <sz val="11"/>
        <color theme="1"/>
        <rFont val="Times New Roman"/>
        <family val="1"/>
        <charset val="238"/>
      </rPr>
      <t xml:space="preserve"> su od alumnijske bravarije, staklo IZO obično, profil bez prekida toplinskog mosta, u sivoj boji. </t>
    </r>
  </si>
  <si>
    <t xml:space="preserve">1 prozor (jednokrilni, otklopno - zaokretni) 38x59
</t>
  </si>
  <si>
    <t>Rušenje dijelova zidova sanitarija</t>
  </si>
  <si>
    <t>kako je označeno u tlocrtu sanitarija</t>
  </si>
  <si>
    <t xml:space="preserve">Čišćenje </t>
  </si>
  <si>
    <t>interijera sanitarija, spremišta, garderobe i vanjskih prostora</t>
  </si>
  <si>
    <t>Čišćenje podloge prije betoniranja temelja kanala i šanka</t>
  </si>
  <si>
    <t>Grmored</t>
  </si>
  <si>
    <t>ispred pozornice: Rosmarinus officinalis</t>
  </si>
  <si>
    <t>Šalovanje, armiranje i betoniranje rampi na ulazu</t>
  </si>
  <si>
    <t>sa sitnozrnim betonom do 16 mm; sa postavom oplate fasadele po rubu.</t>
  </si>
  <si>
    <t xml:space="preserve">d prosječna = 10 cm </t>
  </si>
  <si>
    <t>za kanale struje, kanalizaciju i vodovod</t>
  </si>
  <si>
    <t>Štemanje dijela poda</t>
  </si>
  <si>
    <t>za izradu ulaznih rampi</t>
  </si>
  <si>
    <t>u dvostranoj daščanoj oplati, a za temeljenje oklopa šanka.</t>
  </si>
  <si>
    <t>dubina = 30 cm</t>
  </si>
  <si>
    <t>Šalovanje, armiranje i betoniranje složenih presjeka</t>
  </si>
  <si>
    <t xml:space="preserve">sastav betona prilagoditi debljini presjeka od 8 cm. </t>
  </si>
  <si>
    <t>šank</t>
  </si>
  <si>
    <t>Betonske stepenice vani</t>
  </si>
  <si>
    <t>(krak koji nedostaje za pristup garderobi) horizontalne i kose ploče (podesti i krakovi). Debljina ploče 14 cm. Podupiranje do 3,5 m. Obračunate su horizontalne i kose ploče (podesti i krakovi).</t>
  </si>
  <si>
    <t>Instalacijski kanal</t>
  </si>
  <si>
    <t>za slaganje električnih kabela; prema shemi iz presjeka</t>
  </si>
  <si>
    <t>Ukupna pretpostavljena duljina kanala = m</t>
  </si>
  <si>
    <t xml:space="preserve">Beton za pad </t>
  </si>
  <si>
    <t>Šalovanje, armiranje i betoniranje podnih ploča</t>
  </si>
  <si>
    <t>sa sitnozrnim betonom do 16 mm; sa postavom oplate fasadele po rubu. Gornju plogu betonirati u nagibu</t>
  </si>
  <si>
    <t>sanitarije</t>
  </si>
  <si>
    <t>Popravak betonskog kino - platna</t>
  </si>
  <si>
    <t>Stavka uključuje izvedbu komplet fasadnog sustava. Ne uključuje cijevnu fasadnu skelu. Sljedeći slojevi:</t>
  </si>
  <si>
    <t>Pripremanje podloge za žbukanje betonskog platna</t>
  </si>
  <si>
    <t>pjeskarenjem pod pritiskom</t>
  </si>
  <si>
    <t>žbukanje vanjskom silikatnom žbukom sa glatkom završnom površinom</t>
  </si>
  <si>
    <t>poda na ulici (uglavnom beton)</t>
  </si>
  <si>
    <t>Cijevna skela za kino-platno i dr.</t>
  </si>
  <si>
    <t>Brtvljenje prodora kroz postojeću hidroizolaciju</t>
  </si>
  <si>
    <t>prilikom prolaska vodovodne cijevi. Dogovor će se napraviti nakon što se odštema otvor.</t>
  </si>
  <si>
    <t>kao priprema za lijepljenje pločica, unutarnjih ploha zidova te ravnih i kosih stropova glet masama. Zidovi moraju biti očiščeni i otprašeni. Svi šlicevi i druga udubljenja moraju se popuniti mortom. Glet masa  nanosi se na zidove u debljini 2 mm. U svježu masu se utiskuje tekstilnostaklena mrežica veličine okna 2 mm. Kada se prvi sloj posuši, nanosi se drugi sloj debljine do 1mm tako da pokrije strukturu mrežice. Nakon što se sloj posuši eventualne neravnine se pobruse finim brus - papirom.</t>
  </si>
  <si>
    <t>Gletanje i poravnavanje zidova sanitarija</t>
  </si>
  <si>
    <t>Vanjske klupčice ispod prozora</t>
  </si>
  <si>
    <t>jednokrilna zaokretna "Pula" obojana; RAL: 1018; krilo od brušene iverice; dim 70/205 ili predložiti drugo ____________________</t>
  </si>
  <si>
    <t>Oblaganje šanka</t>
  </si>
  <si>
    <r>
      <t>Oblaganje ZIDOVA glaziranim keramičkim pločicama -</t>
    </r>
    <r>
      <rPr>
        <b/>
        <i/>
        <sz val="11"/>
        <color theme="1"/>
        <rFont val="Times New Roman"/>
        <family val="1"/>
        <charset val="238"/>
      </rPr>
      <t xml:space="preserve"> izabrati najjeftinije pločice</t>
    </r>
  </si>
  <si>
    <t>izabrati najjeftinije pločice</t>
  </si>
  <si>
    <t>keramičke pločice otporne na smrzavanje. Dati ponudu za Flor Gres Architech Deep Mauve Levigato</t>
  </si>
  <si>
    <t>keramičke pločice otporne na smrzavanje. Dati ponudu za Flor Gres Architech Bone Levigato. Dana je procijenjena površina</t>
  </si>
  <si>
    <t>ZA ADAPTACIJU LJETNOG KINA UBLI NA K. Č. BR. 6613/7, K. O. LASTOVO</t>
  </si>
  <si>
    <t>u kanalu; d min/max = 26/4 cm</t>
  </si>
  <si>
    <t>Tlocrt 1. nivoa</t>
  </si>
  <si>
    <t>Tlocrt 2. nivoa</t>
  </si>
  <si>
    <t xml:space="preserve">Presjek </t>
  </si>
  <si>
    <t>Situacija sa svim instalacijama</t>
  </si>
  <si>
    <t>Sanitarni čvorovi - presjek</t>
  </si>
  <si>
    <t>Šank - tlocrti</t>
  </si>
  <si>
    <t>Šank - tlocrt i presjek</t>
  </si>
  <si>
    <t>KONCEPTUALNA FUNKCIONALNA SHEMA</t>
  </si>
  <si>
    <t xml:space="preserve">Upotrijebiti kamen kao Plano. Ne upotrebljavati oštećene, napukle ili slabo obrađene komade kamena. Ploče prije postave držati u vodi i ocjeđene postavljati. </t>
  </si>
  <si>
    <t>Iskop rova za polaganje vodovodnih i kanalizacijskih cijevi</t>
  </si>
  <si>
    <t>kanalizacija</t>
  </si>
  <si>
    <t>SANITARNI UREĐAJI I OPREMA</t>
  </si>
  <si>
    <t>Sanitarni čvorovi - tlocrt sa vodovodom i kanalizacijom</t>
  </si>
  <si>
    <t>Sanitarni čvorovi - tlocrt sa elektrotehničkim instalacijama</t>
  </si>
  <si>
    <t>IZVEDBENI PROJEKT</t>
  </si>
  <si>
    <t>PROJEKTANT:</t>
  </si>
  <si>
    <t>DATUM:</t>
  </si>
  <si>
    <t>ARHITEKTONSKI KOLEKTIV D.O.O.</t>
  </si>
  <si>
    <t>Tlocrt i presjek kroz rampe</t>
  </si>
  <si>
    <t>Sastavljena je od rukohvata (cijev kvadratnog presjeka, a = 4 cm) i vertikalnih prečki (čelični profili presjeka 1 x 2 cm) svako 14 cm. Nosi se postrance, preko para rozeta usidrenih u vertikalne plohe i na 3 vertikale. Ukupna visina ograde je 90 cm.</t>
  </si>
  <si>
    <t>Sastavljena je od rukohvata (cijev kvadratnog presjeka, a = 4 cm) i vertikalnih prečki (čelični profili presjeka 1 x 2 cm) svako 14 cm. Nosi se sa ukupno 5 vertikala. Ukupna visina ograde je 90 cm.</t>
  </si>
  <si>
    <t>Poklopci</t>
  </si>
  <si>
    <t>kanala elektroinstalacija. Od prečki presjeka 10x50 mm, širina rešetke 45 cm.</t>
  </si>
  <si>
    <t>Cijenu elektrotehničkih instalacija dati prema shemi i kao paušal. Bez opreme.</t>
  </si>
  <si>
    <t>Elektroinstalacije - situacija i karakteristični presjek</t>
  </si>
</sst>
</file>

<file path=xl/styles.xml><?xml version="1.0" encoding="utf-8"?>
<styleSheet xmlns="http://schemas.openxmlformats.org/spreadsheetml/2006/main">
  <fonts count="21">
    <font>
      <sz val="11"/>
      <color theme="1"/>
      <name val="Calibri"/>
      <family val="2"/>
      <charset val="238"/>
      <scheme val="minor"/>
    </font>
    <font>
      <sz val="8"/>
      <color theme="1"/>
      <name val="Times New Roman"/>
      <family val="1"/>
      <charset val="238"/>
    </font>
    <font>
      <sz val="11"/>
      <color theme="1"/>
      <name val="Times New Roman"/>
      <family val="1"/>
      <charset val="238"/>
    </font>
    <font>
      <b/>
      <sz val="11"/>
      <color theme="1"/>
      <name val="Times New Roman"/>
      <family val="1"/>
      <charset val="238"/>
    </font>
    <font>
      <i/>
      <sz val="11"/>
      <color theme="1"/>
      <name val="Times New Roman"/>
      <family val="1"/>
      <charset val="238"/>
    </font>
    <font>
      <b/>
      <sz val="8"/>
      <color theme="1"/>
      <name val="Times New Roman"/>
      <family val="1"/>
      <charset val="238"/>
    </font>
    <font>
      <b/>
      <sz val="11"/>
      <color rgb="FFFF0000"/>
      <name val="Times New Roman"/>
      <family val="1"/>
      <charset val="238"/>
    </font>
    <font>
      <sz val="10"/>
      <name val="Arial"/>
      <family val="2"/>
      <charset val="238"/>
    </font>
    <font>
      <b/>
      <sz val="11"/>
      <name val="Times New Roman"/>
      <family val="1"/>
      <charset val="238"/>
    </font>
    <font>
      <sz val="10"/>
      <name val="Tahoma"/>
      <family val="2"/>
      <charset val="238"/>
    </font>
    <font>
      <sz val="11"/>
      <name val="Times New Roman"/>
      <family val="1"/>
      <charset val="238"/>
    </font>
    <font>
      <sz val="10"/>
      <name val="Arial"/>
      <family val="2"/>
      <charset val="238"/>
    </font>
    <font>
      <sz val="10"/>
      <name val="Times New Roman CE"/>
      <family val="1"/>
      <charset val="238"/>
    </font>
    <font>
      <sz val="12"/>
      <name val="Times New Roman CE"/>
      <family val="1"/>
      <charset val="238"/>
    </font>
    <font>
      <sz val="10"/>
      <color indexed="8"/>
      <name val="Arial"/>
      <family val="2"/>
    </font>
    <font>
      <sz val="10"/>
      <name val="Helv"/>
    </font>
    <font>
      <sz val="10"/>
      <name val="MS Sans Serif"/>
      <family val="2"/>
      <charset val="238"/>
    </font>
    <font>
      <sz val="11"/>
      <color indexed="8"/>
      <name val="Calibri"/>
      <family val="2"/>
      <charset val="238"/>
    </font>
    <font>
      <i/>
      <sz val="11"/>
      <name val="Times New Roman"/>
      <family val="1"/>
      <charset val="238"/>
    </font>
    <font>
      <b/>
      <sz val="11"/>
      <color theme="1"/>
      <name val="Calibri"/>
      <family val="2"/>
      <charset val="238"/>
      <scheme val="minor"/>
    </font>
    <font>
      <b/>
      <i/>
      <sz val="11"/>
      <color theme="1"/>
      <name val="Times New Roman"/>
      <family val="1"/>
      <charset val="238"/>
    </font>
  </fonts>
  <fills count="1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CCFFFF"/>
        <bgColor indexed="64"/>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s>
  <borders count="11">
    <border>
      <left/>
      <right/>
      <top/>
      <bottom/>
      <diagonal/>
    </border>
    <border>
      <left/>
      <right/>
      <top/>
      <bottom style="thin">
        <color auto="1"/>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s>
  <cellStyleXfs count="22">
    <xf numFmtId="0" fontId="0" fillId="0" borderId="0"/>
    <xf numFmtId="0" fontId="7" fillId="0" borderId="0"/>
    <xf numFmtId="0" fontId="11" fillId="0" borderId="0"/>
    <xf numFmtId="0" fontId="12" fillId="0" borderId="0">
      <alignment horizontal="right" vertical="top"/>
    </xf>
    <xf numFmtId="0" fontId="13" fillId="0" borderId="0">
      <alignment horizontal="justify" vertical="top" wrapText="1"/>
    </xf>
    <xf numFmtId="0" fontId="12" fillId="0" borderId="0">
      <alignment horizontal="left"/>
    </xf>
    <xf numFmtId="0" fontId="13" fillId="0" borderId="0">
      <alignment horizontal="right"/>
    </xf>
    <xf numFmtId="4" fontId="13" fillId="0" borderId="0">
      <alignment horizontal="right" wrapText="1"/>
    </xf>
    <xf numFmtId="0" fontId="13" fillId="0" borderId="0">
      <alignment horizontal="right"/>
    </xf>
    <xf numFmtId="4" fontId="13" fillId="0" borderId="0">
      <alignment horizontal="right"/>
    </xf>
    <xf numFmtId="0" fontId="14" fillId="0" borderId="0"/>
    <xf numFmtId="0" fontId="15" fillId="0" borderId="0"/>
    <xf numFmtId="0" fontId="16" fillId="0" borderId="0"/>
    <xf numFmtId="0" fontId="11" fillId="0" borderId="0"/>
    <xf numFmtId="0" fontId="11" fillId="0" borderId="0"/>
    <xf numFmtId="0" fontId="11" fillId="0" borderId="0"/>
    <xf numFmtId="0" fontId="11" fillId="0" borderId="0"/>
    <xf numFmtId="0" fontId="16" fillId="0" borderId="0"/>
    <xf numFmtId="0" fontId="11" fillId="0" borderId="0"/>
    <xf numFmtId="0" fontId="9" fillId="0" borderId="0"/>
    <xf numFmtId="0" fontId="17" fillId="0" borderId="0"/>
    <xf numFmtId="0" fontId="17" fillId="0" borderId="0"/>
  </cellStyleXfs>
  <cellXfs count="367">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alignment wrapText="1"/>
    </xf>
    <xf numFmtId="0" fontId="2" fillId="0" borderId="3" xfId="0" applyFont="1" applyBorder="1"/>
    <xf numFmtId="0" fontId="2" fillId="0" borderId="0" xfId="0" applyFont="1" applyBorder="1"/>
    <xf numFmtId="0" fontId="3" fillId="0" borderId="3" xfId="0" applyFont="1" applyBorder="1"/>
    <xf numFmtId="0" fontId="1" fillId="0" borderId="3" xfId="0" applyFont="1" applyBorder="1"/>
    <xf numFmtId="0" fontId="1" fillId="0" borderId="0" xfId="0" applyFont="1" applyBorder="1"/>
    <xf numFmtId="0" fontId="3" fillId="0" borderId="0" xfId="0" applyFont="1" applyBorder="1" applyAlignment="1">
      <alignment horizontal="right" vertical="center" wrapText="1"/>
    </xf>
    <xf numFmtId="0" fontId="3" fillId="0" borderId="0" xfId="0" applyFont="1" applyBorder="1"/>
    <xf numFmtId="0" fontId="3" fillId="0" borderId="7" xfId="0" applyFont="1" applyBorder="1"/>
    <xf numFmtId="0" fontId="2" fillId="0" borderId="0" xfId="0" applyFont="1" applyBorder="1" applyAlignment="1">
      <alignment wrapText="1"/>
    </xf>
    <xf numFmtId="0" fontId="3" fillId="0" borderId="0" xfId="0" applyFont="1" applyBorder="1" applyAlignment="1">
      <alignment horizontal="right" wrapText="1"/>
    </xf>
    <xf numFmtId="0" fontId="3" fillId="0" borderId="0" xfId="0" applyFont="1" applyAlignment="1">
      <alignment horizontal="center" vertical="top"/>
    </xf>
    <xf numFmtId="0" fontId="1" fillId="0" borderId="0" xfId="0" applyFont="1" applyAlignment="1">
      <alignment horizontal="center" vertical="top"/>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wrapText="1"/>
    </xf>
    <xf numFmtId="0" fontId="2" fillId="0" borderId="0" xfId="0" applyFont="1" applyFill="1" applyBorder="1" applyAlignment="1">
      <alignment horizontal="left" wrapText="1"/>
    </xf>
    <xf numFmtId="0" fontId="5" fillId="0" borderId="7" xfId="0" applyFont="1" applyBorder="1" applyAlignment="1">
      <alignment horizontal="center" vertical="center"/>
    </xf>
    <xf numFmtId="0" fontId="2" fillId="0" borderId="0" xfId="0" applyFont="1" applyFill="1"/>
    <xf numFmtId="0" fontId="2" fillId="0" borderId="0" xfId="0" applyFont="1" applyFill="1" applyAlignment="1">
      <alignment wrapText="1"/>
    </xf>
    <xf numFmtId="0" fontId="3" fillId="2" borderId="0" xfId="0" applyFont="1" applyFill="1" applyAlignment="1">
      <alignment horizontal="center" vertical="top"/>
    </xf>
    <xf numFmtId="0" fontId="2" fillId="5" borderId="0" xfId="0" applyFont="1" applyFill="1" applyBorder="1" applyAlignment="1">
      <alignment horizontal="center" vertical="top" wrapText="1"/>
    </xf>
    <xf numFmtId="0" fontId="3" fillId="5" borderId="0" xfId="0" applyFont="1" applyFill="1" applyBorder="1" applyAlignment="1">
      <alignment horizontal="center" vertical="top" wrapText="1"/>
    </xf>
    <xf numFmtId="0" fontId="2" fillId="5" borderId="0" xfId="0" applyFont="1" applyFill="1" applyBorder="1" applyAlignment="1">
      <alignment vertical="top" wrapText="1"/>
    </xf>
    <xf numFmtId="0" fontId="3" fillId="5" borderId="3" xfId="0" applyFont="1" applyFill="1" applyBorder="1" applyAlignment="1">
      <alignment horizontal="center" vertical="top" wrapText="1"/>
    </xf>
    <xf numFmtId="0" fontId="3" fillId="3" borderId="3" xfId="0" applyFont="1" applyFill="1" applyBorder="1" applyAlignment="1">
      <alignment vertical="top" wrapText="1"/>
    </xf>
    <xf numFmtId="0" fontId="3" fillId="3" borderId="0" xfId="0" applyFont="1" applyFill="1" applyBorder="1" applyAlignment="1">
      <alignment horizontal="center" vertical="top" wrapText="1"/>
    </xf>
    <xf numFmtId="0" fontId="3" fillId="3" borderId="7" xfId="0" applyFont="1" applyFill="1" applyBorder="1" applyAlignment="1">
      <alignment horizontal="center" vertical="top"/>
    </xf>
    <xf numFmtId="0" fontId="2" fillId="3" borderId="0" xfId="0" applyFont="1" applyFill="1" applyAlignment="1">
      <alignment horizontal="right" vertical="top"/>
    </xf>
    <xf numFmtId="0" fontId="3" fillId="3" borderId="0" xfId="0" applyFont="1" applyFill="1" applyAlignment="1">
      <alignment horizontal="center" vertical="top"/>
    </xf>
    <xf numFmtId="0" fontId="3" fillId="3" borderId="3" xfId="0" applyFont="1" applyFill="1" applyBorder="1" applyAlignment="1">
      <alignment horizontal="center" vertical="top" wrapText="1"/>
    </xf>
    <xf numFmtId="0" fontId="3" fillId="6" borderId="3" xfId="0" applyFont="1" applyFill="1" applyBorder="1" applyAlignment="1">
      <alignment vertical="top" wrapText="1"/>
    </xf>
    <xf numFmtId="0" fontId="3" fillId="6" borderId="0" xfId="0" applyFont="1" applyFill="1" applyBorder="1" applyAlignment="1">
      <alignment horizontal="center" vertical="top"/>
    </xf>
    <xf numFmtId="0" fontId="3" fillId="6" borderId="1" xfId="0" applyFont="1" applyFill="1" applyBorder="1" applyAlignment="1">
      <alignment vertical="top"/>
    </xf>
    <xf numFmtId="0" fontId="3" fillId="6" borderId="3" xfId="0" applyFont="1" applyFill="1" applyBorder="1" applyAlignment="1">
      <alignment horizontal="center" vertical="top"/>
    </xf>
    <xf numFmtId="0" fontId="3" fillId="7" borderId="3" xfId="0" applyFont="1" applyFill="1" applyBorder="1" applyAlignment="1">
      <alignment vertical="top" wrapText="1"/>
    </xf>
    <xf numFmtId="0" fontId="3" fillId="7" borderId="3" xfId="0" applyFont="1" applyFill="1" applyBorder="1" applyAlignment="1">
      <alignment horizontal="center" vertical="top"/>
    </xf>
    <xf numFmtId="0" fontId="3" fillId="2" borderId="3" xfId="0" applyFont="1" applyFill="1" applyBorder="1" applyAlignment="1">
      <alignment vertical="top"/>
    </xf>
    <xf numFmtId="0" fontId="3" fillId="2" borderId="0" xfId="0" applyFont="1" applyFill="1" applyAlignment="1">
      <alignment vertical="top"/>
    </xf>
    <xf numFmtId="0" fontId="3" fillId="2" borderId="1" xfId="0" applyFont="1" applyFill="1" applyBorder="1" applyAlignment="1">
      <alignment vertical="top"/>
    </xf>
    <xf numFmtId="0" fontId="2" fillId="0" borderId="1" xfId="0" applyFont="1" applyBorder="1" applyAlignment="1"/>
    <xf numFmtId="0" fontId="3" fillId="8" borderId="3" xfId="0" applyFont="1" applyFill="1" applyBorder="1" applyAlignment="1">
      <alignment horizontal="center" vertical="top"/>
    </xf>
    <xf numFmtId="0" fontId="3" fillId="8" borderId="3" xfId="0" applyFont="1" applyFill="1" applyBorder="1" applyAlignment="1">
      <alignment vertical="top"/>
    </xf>
    <xf numFmtId="0" fontId="2" fillId="8" borderId="1" xfId="0" applyFont="1" applyFill="1" applyBorder="1" applyAlignment="1"/>
    <xf numFmtId="0" fontId="3" fillId="4" borderId="3" xfId="0" applyFont="1" applyFill="1" applyBorder="1" applyAlignment="1">
      <alignment vertical="top"/>
    </xf>
    <xf numFmtId="0" fontId="3" fillId="4" borderId="3" xfId="0" applyFont="1" applyFill="1" applyBorder="1" applyAlignment="1">
      <alignment horizontal="center" vertical="top"/>
    </xf>
    <xf numFmtId="0" fontId="2" fillId="4" borderId="0" xfId="0" applyFont="1" applyFill="1" applyBorder="1" applyAlignment="1">
      <alignment horizontal="right" vertical="top"/>
    </xf>
    <xf numFmtId="0" fontId="3" fillId="4" borderId="1" xfId="0" applyFont="1" applyFill="1" applyBorder="1" applyAlignment="1">
      <alignment vertical="top"/>
    </xf>
    <xf numFmtId="0" fontId="3" fillId="10" borderId="3" xfId="0" applyFont="1" applyFill="1" applyBorder="1" applyAlignment="1">
      <alignment horizontal="center" vertical="top"/>
    </xf>
    <xf numFmtId="0" fontId="3" fillId="10" borderId="3" xfId="0" applyFont="1" applyFill="1" applyBorder="1" applyAlignment="1">
      <alignment vertical="top"/>
    </xf>
    <xf numFmtId="0" fontId="2" fillId="10" borderId="0" xfId="0" applyFont="1" applyFill="1" applyAlignment="1">
      <alignment horizontal="right" vertical="top"/>
    </xf>
    <xf numFmtId="0" fontId="3" fillId="10" borderId="1" xfId="0" applyFont="1" applyFill="1" applyBorder="1" applyAlignment="1">
      <alignment vertical="top"/>
    </xf>
    <xf numFmtId="0" fontId="3" fillId="9" borderId="3" xfId="0" applyFont="1" applyFill="1" applyBorder="1" applyAlignment="1">
      <alignment vertical="top"/>
    </xf>
    <xf numFmtId="0" fontId="3" fillId="12" borderId="3" xfId="0" applyFont="1" applyFill="1" applyBorder="1" applyAlignment="1">
      <alignment horizontal="center" vertical="top"/>
    </xf>
    <xf numFmtId="0" fontId="3" fillId="5"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9" borderId="0" xfId="0" applyFont="1" applyFill="1" applyAlignment="1">
      <alignment horizontal="center" vertical="top"/>
    </xf>
    <xf numFmtId="0" fontId="3" fillId="0" borderId="3" xfId="0" applyFont="1" applyBorder="1" applyAlignment="1">
      <alignment horizontal="center" vertical="center"/>
    </xf>
    <xf numFmtId="0" fontId="3" fillId="0" borderId="0" xfId="0" applyFont="1" applyBorder="1" applyAlignment="1">
      <alignment wrapText="1"/>
    </xf>
    <xf numFmtId="0" fontId="3" fillId="13" borderId="3" xfId="0" applyFont="1" applyFill="1" applyBorder="1" applyAlignment="1">
      <alignment vertical="top"/>
    </xf>
    <xf numFmtId="0" fontId="3" fillId="13" borderId="0" xfId="0" applyFont="1" applyFill="1" applyBorder="1" applyAlignment="1">
      <alignment vertical="top"/>
    </xf>
    <xf numFmtId="0" fontId="3" fillId="13" borderId="3" xfId="0" applyFont="1" applyFill="1" applyBorder="1" applyAlignment="1">
      <alignment horizontal="center" vertical="top"/>
    </xf>
    <xf numFmtId="0" fontId="3" fillId="10" borderId="0" xfId="0" applyFont="1" applyFill="1" applyAlignment="1">
      <alignment horizontal="center" vertical="top"/>
    </xf>
    <xf numFmtId="0" fontId="3" fillId="10" borderId="0" xfId="0" applyFont="1" applyFill="1" applyBorder="1" applyAlignment="1">
      <alignment vertical="top"/>
    </xf>
    <xf numFmtId="0" fontId="3" fillId="4" borderId="0" xfId="0" applyFont="1" applyFill="1" applyBorder="1" applyAlignment="1">
      <alignment horizontal="center" vertical="top"/>
    </xf>
    <xf numFmtId="0" fontId="3" fillId="9" borderId="0" xfId="0" applyFont="1" applyFill="1" applyBorder="1" applyAlignment="1">
      <alignment vertical="top"/>
    </xf>
    <xf numFmtId="0" fontId="3" fillId="4" borderId="0" xfId="0" applyFont="1" applyFill="1" applyBorder="1" applyAlignment="1">
      <alignment vertical="top"/>
    </xf>
    <xf numFmtId="0" fontId="2" fillId="0" borderId="0" xfId="0" applyFont="1" applyBorder="1" applyAlignment="1">
      <alignment horizontal="left" wrapText="1"/>
    </xf>
    <xf numFmtId="0" fontId="3" fillId="0" borderId="3" xfId="0" applyFont="1" applyFill="1" applyBorder="1" applyAlignment="1">
      <alignment horizontal="center" vertical="top" wrapText="1"/>
    </xf>
    <xf numFmtId="0" fontId="3" fillId="3" borderId="0" xfId="0" applyFont="1" applyFill="1" applyBorder="1" applyAlignment="1">
      <alignment horizontal="center" vertical="top" wrapText="1"/>
    </xf>
    <xf numFmtId="0" fontId="2" fillId="0" borderId="9" xfId="0" applyFont="1" applyFill="1" applyBorder="1" applyAlignment="1">
      <alignment horizontal="center"/>
    </xf>
    <xf numFmtId="4" fontId="3" fillId="0" borderId="0" xfId="0" applyNumberFormat="1" applyFont="1" applyBorder="1" applyAlignment="1">
      <alignment horizontal="left" wrapText="1"/>
    </xf>
    <xf numFmtId="0" fontId="2" fillId="0" borderId="9" xfId="0" applyFont="1" applyBorder="1" applyAlignment="1">
      <alignment horizontal="center" wrapText="1"/>
    </xf>
    <xf numFmtId="0" fontId="2" fillId="0" borderId="9" xfId="0" applyFont="1" applyBorder="1" applyAlignment="1">
      <alignment horizontal="center"/>
    </xf>
    <xf numFmtId="0" fontId="3" fillId="0" borderId="0" xfId="0" applyFont="1" applyBorder="1" applyAlignment="1">
      <alignment horizontal="left" wrapText="1"/>
    </xf>
    <xf numFmtId="0" fontId="2" fillId="0" borderId="0" xfId="0" applyFont="1" applyBorder="1" applyAlignment="1">
      <alignment horizontal="left" wrapText="1"/>
    </xf>
    <xf numFmtId="0" fontId="3" fillId="0" borderId="0" xfId="0" applyFont="1" applyAlignment="1">
      <alignment horizontal="center"/>
    </xf>
    <xf numFmtId="0" fontId="2" fillId="0" borderId="0" xfId="0" applyFont="1" applyBorder="1" applyAlignment="1">
      <alignment horizontal="center" wrapText="1"/>
    </xf>
    <xf numFmtId="0" fontId="3" fillId="0" borderId="0" xfId="0" applyFont="1" applyBorder="1" applyAlignment="1">
      <alignment horizontal="center" wrapText="1"/>
    </xf>
    <xf numFmtId="0" fontId="2" fillId="0" borderId="0" xfId="0" applyFont="1" applyFill="1" applyAlignment="1">
      <alignment horizontal="left" wrapText="1"/>
    </xf>
    <xf numFmtId="0" fontId="2" fillId="0" borderId="0" xfId="0" applyFont="1" applyAlignment="1">
      <alignment horizontal="center"/>
    </xf>
    <xf numFmtId="0" fontId="1" fillId="0" borderId="9" xfId="0" applyFont="1" applyBorder="1" applyAlignment="1">
      <alignment horizontal="center" wrapText="1"/>
    </xf>
    <xf numFmtId="0" fontId="1" fillId="0" borderId="0" xfId="0" applyFont="1" applyAlignment="1">
      <alignment horizontal="center" wrapText="1"/>
    </xf>
    <xf numFmtId="0" fontId="2" fillId="0" borderId="3" xfId="0" applyFont="1" applyBorder="1" applyAlignment="1">
      <alignment horizontal="center" wrapText="1"/>
    </xf>
    <xf numFmtId="0" fontId="2" fillId="0" borderId="0" xfId="0" applyFont="1" applyBorder="1" applyAlignment="1">
      <alignment horizontal="center"/>
    </xf>
    <xf numFmtId="0" fontId="2" fillId="0" borderId="0" xfId="0" applyFont="1" applyFill="1" applyBorder="1" applyAlignment="1">
      <alignment horizontal="center"/>
    </xf>
    <xf numFmtId="0" fontId="3" fillId="0" borderId="0" xfId="0" applyFont="1" applyFill="1" applyBorder="1" applyAlignment="1">
      <alignment horizontal="center" wrapText="1"/>
    </xf>
    <xf numFmtId="0" fontId="3" fillId="0" borderId="3" xfId="0" applyFont="1" applyBorder="1" applyAlignment="1">
      <alignment horizontal="center" wrapText="1"/>
    </xf>
    <xf numFmtId="0" fontId="3" fillId="0" borderId="0" xfId="0" applyFont="1" applyFill="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2" fillId="0" borderId="1" xfId="0" applyFont="1" applyBorder="1" applyAlignment="1">
      <alignment horizontal="center"/>
    </xf>
    <xf numFmtId="4" fontId="2" fillId="0" borderId="2" xfId="0" applyNumberFormat="1" applyFont="1" applyBorder="1" applyAlignment="1"/>
    <xf numFmtId="4" fontId="2" fillId="0" borderId="0" xfId="0" applyNumberFormat="1" applyFont="1" applyBorder="1" applyAlignment="1"/>
    <xf numFmtId="0" fontId="5" fillId="0" borderId="0" xfId="0" applyFont="1" applyAlignment="1">
      <alignment horizontal="center"/>
    </xf>
    <xf numFmtId="0" fontId="1" fillId="0" borderId="0" xfId="0" applyFont="1" applyAlignment="1"/>
    <xf numFmtId="0" fontId="2" fillId="0" borderId="3" xfId="0" applyFont="1" applyBorder="1" applyAlignment="1">
      <alignment wrapText="1"/>
    </xf>
    <xf numFmtId="0" fontId="3" fillId="0" borderId="3" xfId="0" applyFont="1" applyBorder="1" applyAlignment="1">
      <alignment wrapText="1"/>
    </xf>
    <xf numFmtId="0" fontId="2" fillId="0" borderId="0" xfId="0" applyFont="1" applyAlignment="1"/>
    <xf numFmtId="0" fontId="3" fillId="0" borderId="2" xfId="0" applyFont="1" applyBorder="1" applyAlignment="1"/>
    <xf numFmtId="0" fontId="3" fillId="0" borderId="0" xfId="0" applyFont="1" applyAlignment="1"/>
    <xf numFmtId="0" fontId="3" fillId="0" borderId="1" xfId="0" applyFont="1" applyBorder="1" applyAlignment="1"/>
    <xf numFmtId="0" fontId="3" fillId="0" borderId="3" xfId="0" applyFont="1" applyBorder="1" applyAlignment="1"/>
    <xf numFmtId="0" fontId="3" fillId="7" borderId="0" xfId="0" applyFont="1" applyFill="1" applyBorder="1" applyAlignment="1">
      <alignment horizontal="center" vertical="top"/>
    </xf>
    <xf numFmtId="4" fontId="5" fillId="0" borderId="9" xfId="0" applyNumberFormat="1" applyFont="1" applyBorder="1" applyAlignment="1">
      <alignment horizontal="center"/>
    </xf>
    <xf numFmtId="4" fontId="1" fillId="0" borderId="9" xfId="0" applyNumberFormat="1" applyFont="1" applyBorder="1" applyAlignment="1">
      <alignment horizontal="center"/>
    </xf>
    <xf numFmtId="4" fontId="1" fillId="0" borderId="2" xfId="0" applyNumberFormat="1" applyFont="1" applyBorder="1" applyAlignment="1">
      <alignment horizontal="center"/>
    </xf>
    <xf numFmtId="4" fontId="5" fillId="0" borderId="0" xfId="0" applyNumberFormat="1" applyFont="1" applyAlignment="1"/>
    <xf numFmtId="4" fontId="1" fillId="0" borderId="0" xfId="0" applyNumberFormat="1" applyFont="1" applyBorder="1" applyAlignment="1"/>
    <xf numFmtId="4" fontId="2" fillId="0" borderId="0" xfId="0" applyNumberFormat="1" applyFont="1" applyBorder="1" applyAlignment="1">
      <alignment horizontal="left" wrapText="1"/>
    </xf>
    <xf numFmtId="4" fontId="2" fillId="0" borderId="3" xfId="0" applyNumberFormat="1" applyFont="1" applyBorder="1" applyAlignment="1">
      <alignment wrapText="1"/>
    </xf>
    <xf numFmtId="4" fontId="3" fillId="0" borderId="9" xfId="0" applyNumberFormat="1" applyFont="1" applyBorder="1" applyAlignment="1"/>
    <xf numFmtId="4" fontId="2" fillId="0" borderId="9" xfId="0" applyNumberFormat="1" applyFont="1" applyBorder="1" applyAlignment="1"/>
    <xf numFmtId="4" fontId="3" fillId="0" borderId="0" xfId="0" applyNumberFormat="1" applyFont="1" applyBorder="1" applyAlignment="1"/>
    <xf numFmtId="4" fontId="2" fillId="0" borderId="7" xfId="0" applyNumberFormat="1" applyFont="1" applyBorder="1" applyAlignment="1"/>
    <xf numFmtId="4" fontId="3" fillId="0" borderId="3" xfId="0" applyNumberFormat="1" applyFont="1" applyFill="1" applyBorder="1" applyAlignment="1"/>
    <xf numFmtId="4" fontId="2" fillId="0" borderId="0" xfId="0" applyNumberFormat="1" applyFont="1" applyBorder="1" applyAlignment="1">
      <alignment wrapText="1"/>
    </xf>
    <xf numFmtId="4" fontId="3" fillId="0" borderId="9" xfId="0" applyNumberFormat="1" applyFont="1" applyFill="1" applyBorder="1" applyAlignment="1"/>
    <xf numFmtId="4" fontId="2" fillId="0" borderId="9" xfId="0" applyNumberFormat="1" applyFont="1" applyFill="1" applyBorder="1" applyAlignment="1"/>
    <xf numFmtId="4" fontId="2" fillId="0" borderId="2" xfId="0" applyNumberFormat="1" applyFont="1" applyFill="1" applyBorder="1" applyAlignment="1"/>
    <xf numFmtId="4" fontId="3" fillId="0" borderId="0" xfId="0" applyNumberFormat="1" applyFont="1" applyFill="1" applyBorder="1" applyAlignment="1"/>
    <xf numFmtId="4" fontId="2" fillId="0" borderId="7" xfId="0" applyNumberFormat="1" applyFont="1" applyFill="1" applyBorder="1" applyAlignment="1"/>
    <xf numFmtId="4" fontId="3" fillId="0" borderId="0" xfId="0" applyNumberFormat="1" applyFont="1" applyFill="1" applyBorder="1" applyAlignment="1">
      <alignment horizontal="left" wrapText="1"/>
    </xf>
    <xf numFmtId="4" fontId="3" fillId="5" borderId="3" xfId="0" applyNumberFormat="1" applyFont="1" applyFill="1" applyBorder="1" applyAlignment="1"/>
    <xf numFmtId="4" fontId="3" fillId="0" borderId="3" xfId="0" applyNumberFormat="1" applyFont="1" applyBorder="1" applyAlignment="1">
      <alignment wrapText="1"/>
    </xf>
    <xf numFmtId="4" fontId="3" fillId="0" borderId="0" xfId="0" applyNumberFormat="1" applyFont="1" applyFill="1" applyBorder="1" applyAlignment="1">
      <alignment horizontal="left"/>
    </xf>
    <xf numFmtId="4" fontId="3" fillId="0" borderId="0" xfId="0" applyNumberFormat="1" applyFont="1" applyAlignment="1"/>
    <xf numFmtId="4" fontId="3" fillId="3" borderId="3" xfId="0" applyNumberFormat="1" applyFont="1" applyFill="1" applyBorder="1" applyAlignment="1"/>
    <xf numFmtId="4" fontId="2" fillId="0" borderId="0" xfId="0" applyNumberFormat="1" applyFont="1" applyAlignment="1"/>
    <xf numFmtId="4" fontId="3" fillId="0" borderId="7" xfId="0" applyNumberFormat="1" applyFont="1" applyBorder="1" applyAlignment="1">
      <alignment horizontal="left" wrapText="1"/>
    </xf>
    <xf numFmtId="4" fontId="3" fillId="0" borderId="1" xfId="0" applyNumberFormat="1" applyFont="1" applyBorder="1" applyAlignment="1"/>
    <xf numFmtId="4" fontId="3" fillId="0" borderId="8" xfId="0" applyNumberFormat="1" applyFont="1" applyBorder="1" applyAlignment="1"/>
    <xf numFmtId="4" fontId="3" fillId="6" borderId="3" xfId="0" applyNumberFormat="1" applyFont="1" applyFill="1" applyBorder="1" applyAlignment="1"/>
    <xf numFmtId="4" fontId="3" fillId="0" borderId="2" xfId="0" applyNumberFormat="1" applyFont="1" applyBorder="1" applyAlignment="1">
      <alignment horizontal="left" wrapText="1"/>
    </xf>
    <xf numFmtId="4" fontId="3" fillId="7" borderId="6" xfId="0" applyNumberFormat="1" applyFont="1" applyFill="1" applyBorder="1" applyAlignment="1">
      <alignment horizontal="right" wrapText="1"/>
    </xf>
    <xf numFmtId="4" fontId="3" fillId="0" borderId="3" xfId="0" applyNumberFormat="1" applyFont="1" applyBorder="1" applyAlignment="1"/>
    <xf numFmtId="4" fontId="2" fillId="0" borderId="4" xfId="0" applyNumberFormat="1" applyFont="1" applyBorder="1" applyAlignment="1"/>
    <xf numFmtId="4" fontId="3" fillId="2" borderId="2" xfId="0" applyNumberFormat="1" applyFont="1" applyFill="1" applyBorder="1" applyAlignment="1"/>
    <xf numFmtId="4" fontId="2" fillId="0" borderId="1" xfId="0" applyNumberFormat="1" applyFont="1" applyBorder="1" applyAlignment="1"/>
    <xf numFmtId="4" fontId="2" fillId="0" borderId="8" xfId="0" applyNumberFormat="1" applyFont="1" applyBorder="1" applyAlignment="1"/>
    <xf numFmtId="4" fontId="3" fillId="8" borderId="6" xfId="0" applyNumberFormat="1" applyFont="1" applyFill="1" applyBorder="1" applyAlignment="1"/>
    <xf numFmtId="4" fontId="3" fillId="4" borderId="6" xfId="0" applyNumberFormat="1" applyFont="1" applyFill="1" applyBorder="1" applyAlignment="1"/>
    <xf numFmtId="4" fontId="3" fillId="10" borderId="6" xfId="0" applyNumberFormat="1" applyFont="1" applyFill="1" applyBorder="1" applyAlignment="1"/>
    <xf numFmtId="4" fontId="3" fillId="9" borderId="6" xfId="0" applyNumberFormat="1" applyFont="1" applyFill="1" applyBorder="1" applyAlignment="1"/>
    <xf numFmtId="4" fontId="3" fillId="13" borderId="6" xfId="0" applyNumberFormat="1" applyFont="1" applyFill="1" applyBorder="1" applyAlignment="1"/>
    <xf numFmtId="4" fontId="3" fillId="12" borderId="6" xfId="0" applyNumberFormat="1" applyFont="1" applyFill="1" applyBorder="1" applyAlignment="1"/>
    <xf numFmtId="0" fontId="3" fillId="3" borderId="3" xfId="0" applyFont="1" applyFill="1" applyBorder="1" applyAlignment="1">
      <alignment horizontal="center" vertical="top"/>
    </xf>
    <xf numFmtId="0" fontId="3" fillId="3" borderId="0" xfId="0" applyFont="1" applyFill="1" applyAlignment="1">
      <alignment horizontal="right" vertical="top"/>
    </xf>
    <xf numFmtId="4" fontId="1" fillId="0" borderId="0" xfId="0" applyNumberFormat="1" applyFont="1" applyBorder="1"/>
    <xf numFmtId="4" fontId="3" fillId="0" borderId="6" xfId="0" applyNumberFormat="1" applyFont="1" applyBorder="1"/>
    <xf numFmtId="4" fontId="3" fillId="0" borderId="0" xfId="0" applyNumberFormat="1" applyFont="1" applyBorder="1"/>
    <xf numFmtId="4" fontId="3" fillId="0" borderId="3" xfId="0" applyNumberFormat="1" applyFont="1" applyBorder="1"/>
    <xf numFmtId="4" fontId="3" fillId="0" borderId="4" xfId="0" applyNumberFormat="1" applyFont="1" applyBorder="1"/>
    <xf numFmtId="4" fontId="2" fillId="0" borderId="0" xfId="0" applyNumberFormat="1" applyFont="1" applyBorder="1"/>
    <xf numFmtId="4" fontId="2" fillId="0" borderId="2" xfId="0" applyNumberFormat="1" applyFont="1" applyBorder="1"/>
    <xf numFmtId="0" fontId="2" fillId="0" borderId="0" xfId="0" applyFont="1" applyBorder="1" applyAlignment="1">
      <alignment horizontal="left" vertical="top" wrapText="1"/>
    </xf>
    <xf numFmtId="0" fontId="2" fillId="0" borderId="0" xfId="0" applyFont="1" applyAlignment="1">
      <alignment vertical="top" wrapText="1"/>
    </xf>
    <xf numFmtId="0" fontId="3" fillId="0" borderId="2" xfId="0" applyFont="1" applyFill="1" applyBorder="1" applyAlignment="1">
      <alignment vertical="top" wrapText="1"/>
    </xf>
    <xf numFmtId="0" fontId="3" fillId="0" borderId="0" xfId="0" applyFont="1" applyFill="1" applyBorder="1" applyAlignment="1">
      <alignment vertical="top" wrapText="1"/>
    </xf>
    <xf numFmtId="0" fontId="3" fillId="0" borderId="2" xfId="0" applyFont="1" applyFill="1" applyBorder="1" applyAlignment="1">
      <alignment wrapText="1"/>
    </xf>
    <xf numFmtId="0" fontId="3" fillId="0" borderId="0" xfId="0" applyFont="1" applyFill="1" applyBorder="1" applyAlignment="1">
      <alignment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2" xfId="0" applyFont="1" applyFill="1" applyBorder="1" applyAlignment="1"/>
    <xf numFmtId="0" fontId="3" fillId="0" borderId="0" xfId="0" applyFont="1" applyBorder="1" applyAlignment="1"/>
    <xf numFmtId="0" fontId="3" fillId="0" borderId="2" xfId="0" applyFont="1" applyBorder="1" applyAlignment="1">
      <alignment vertical="top"/>
    </xf>
    <xf numFmtId="0" fontId="2" fillId="0" borderId="3" xfId="0" applyFont="1" applyFill="1" applyBorder="1" applyAlignment="1">
      <alignment wrapText="1"/>
    </xf>
    <xf numFmtId="0" fontId="2" fillId="0" borderId="3" xfId="0" applyFont="1" applyFill="1" applyBorder="1" applyAlignment="1">
      <alignment vertical="top" wrapText="1"/>
    </xf>
    <xf numFmtId="0" fontId="3" fillId="0" borderId="0" xfId="0" applyFont="1" applyFill="1" applyAlignment="1"/>
    <xf numFmtId="0" fontId="3" fillId="0" borderId="0" xfId="0" applyFont="1" applyBorder="1" applyAlignment="1">
      <alignment vertical="top"/>
    </xf>
    <xf numFmtId="0" fontId="3" fillId="2" borderId="1" xfId="0" applyFont="1" applyFill="1" applyBorder="1" applyAlignment="1">
      <alignment horizontal="left" wrapText="1"/>
    </xf>
    <xf numFmtId="0" fontId="3" fillId="0" borderId="0" xfId="0" applyFont="1" applyAlignment="1">
      <alignment vertical="top"/>
    </xf>
    <xf numFmtId="0" fontId="6" fillId="0" borderId="0" xfId="0" applyFont="1" applyAlignment="1"/>
    <xf numFmtId="0" fontId="3" fillId="10" borderId="1" xfId="0" applyFont="1" applyFill="1" applyBorder="1" applyAlignment="1">
      <alignment vertical="center"/>
    </xf>
    <xf numFmtId="0" fontId="3" fillId="0" borderId="2" xfId="0" applyFont="1" applyBorder="1" applyAlignment="1">
      <alignment horizontal="left" vertical="top" wrapText="1"/>
    </xf>
    <xf numFmtId="0" fontId="3" fillId="6" borderId="0" xfId="0" applyFont="1" applyFill="1" applyAlignment="1">
      <alignment horizontal="center" vertical="top"/>
    </xf>
    <xf numFmtId="0" fontId="2" fillId="0" borderId="0" xfId="0" applyFont="1" applyBorder="1" applyAlignment="1">
      <alignment horizontal="left" vertical="top" wrapText="1"/>
    </xf>
    <xf numFmtId="0" fontId="3" fillId="9" borderId="0" xfId="0" applyFont="1" applyFill="1" applyAlignment="1">
      <alignment vertical="top"/>
    </xf>
    <xf numFmtId="0" fontId="3" fillId="0" borderId="0" xfId="0" applyFont="1" applyFill="1" applyBorder="1" applyAlignment="1">
      <alignment horizontal="center" vertical="top" wrapText="1"/>
    </xf>
    <xf numFmtId="0" fontId="2" fillId="0" borderId="0" xfId="0" applyFont="1" applyBorder="1" applyAlignment="1">
      <alignment horizontal="center" vertical="center"/>
    </xf>
    <xf numFmtId="0" fontId="2" fillId="0" borderId="3"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applyAlignment="1">
      <alignment horizontal="center" vertical="center"/>
    </xf>
    <xf numFmtId="0" fontId="2" fillId="0" borderId="7" xfId="0" applyFont="1" applyBorder="1"/>
    <xf numFmtId="0" fontId="2" fillId="0" borderId="0" xfId="0" applyFont="1" applyAlignment="1">
      <alignment horizontal="left" wrapText="1"/>
    </xf>
    <xf numFmtId="0" fontId="3" fillId="10" borderId="0" xfId="0" applyFont="1" applyFill="1" applyAlignment="1">
      <alignment horizontal="center" vertical="top"/>
    </xf>
    <xf numFmtId="0" fontId="3" fillId="9" borderId="0" xfId="0" applyFont="1" applyFill="1" applyBorder="1" applyAlignment="1">
      <alignment horizontal="center" vertical="top"/>
    </xf>
    <xf numFmtId="0" fontId="3" fillId="0" borderId="1" xfId="0" applyFont="1" applyBorder="1" applyAlignment="1">
      <alignment vertical="top"/>
    </xf>
    <xf numFmtId="0" fontId="3" fillId="12" borderId="3" xfId="0" applyFont="1" applyFill="1" applyBorder="1" applyAlignment="1">
      <alignment vertical="top" wrapText="1"/>
    </xf>
    <xf numFmtId="0" fontId="3" fillId="12" borderId="1" xfId="0" applyFont="1" applyFill="1" applyBorder="1" applyAlignment="1">
      <alignment vertical="top"/>
    </xf>
    <xf numFmtId="0" fontId="3" fillId="3" borderId="0"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7" borderId="0" xfId="0" applyFont="1" applyFill="1" applyBorder="1" applyAlignment="1">
      <alignment horizontal="center" vertical="top"/>
    </xf>
    <xf numFmtId="0" fontId="3" fillId="3" borderId="0" xfId="0" applyFont="1" applyFill="1" applyBorder="1" applyAlignment="1">
      <alignment horizontal="center" vertical="top"/>
    </xf>
    <xf numFmtId="0" fontId="3" fillId="9" borderId="0" xfId="0" applyFont="1" applyFill="1" applyBorder="1" applyAlignment="1">
      <alignment horizontal="center" vertical="top"/>
    </xf>
    <xf numFmtId="0" fontId="3" fillId="10" borderId="0" xfId="0" applyFont="1" applyFill="1" applyAlignment="1">
      <alignment horizontal="center" vertical="top"/>
    </xf>
    <xf numFmtId="0" fontId="2" fillId="0" borderId="0" xfId="0" applyFont="1" applyBorder="1" applyAlignment="1">
      <alignment horizontal="left" wrapText="1"/>
    </xf>
    <xf numFmtId="0" fontId="2" fillId="0" borderId="0" xfId="0" applyFont="1" applyAlignment="1">
      <alignment horizontal="left"/>
    </xf>
    <xf numFmtId="0" fontId="3" fillId="3" borderId="0" xfId="0" applyFont="1" applyFill="1" applyBorder="1" applyAlignment="1">
      <alignment vertical="top"/>
    </xf>
    <xf numFmtId="0" fontId="3" fillId="10" borderId="0" xfId="0" applyFont="1" applyFill="1" applyBorder="1" applyAlignment="1">
      <alignment horizontal="center" vertical="top"/>
    </xf>
    <xf numFmtId="0" fontId="3" fillId="7" borderId="0" xfId="0" applyFont="1" applyFill="1" applyBorder="1" applyAlignment="1">
      <alignment vertical="top"/>
    </xf>
    <xf numFmtId="0" fontId="3" fillId="0" borderId="0" xfId="0" applyFont="1" applyBorder="1" applyAlignment="1">
      <alignment horizontal="center"/>
    </xf>
    <xf numFmtId="4" fontId="3" fillId="0" borderId="7" xfId="0" applyNumberFormat="1" applyFont="1" applyBorder="1" applyAlignment="1"/>
    <xf numFmtId="0" fontId="2" fillId="3" borderId="0" xfId="0" applyFont="1" applyFill="1" applyAlignment="1">
      <alignment vertical="top" wrapText="1"/>
    </xf>
    <xf numFmtId="0" fontId="2" fillId="3" borderId="9" xfId="0" applyFont="1" applyFill="1" applyBorder="1" applyAlignment="1">
      <alignment horizontal="center"/>
    </xf>
    <xf numFmtId="4" fontId="3" fillId="3" borderId="9" xfId="0" applyNumberFormat="1" applyFont="1" applyFill="1" applyBorder="1" applyAlignment="1"/>
    <xf numFmtId="4" fontId="2" fillId="3" borderId="9" xfId="0" applyNumberFormat="1" applyFont="1" applyFill="1" applyBorder="1" applyAlignment="1"/>
    <xf numFmtId="4" fontId="2" fillId="3" borderId="0" xfId="0" applyNumberFormat="1" applyFont="1" applyFill="1" applyBorder="1" applyAlignment="1"/>
    <xf numFmtId="0" fontId="2" fillId="0" borderId="0" xfId="0" applyNumberFormat="1" applyFont="1" applyAlignment="1">
      <alignment horizontal="left" vertical="top" wrapText="1"/>
    </xf>
    <xf numFmtId="0" fontId="3" fillId="9" borderId="0" xfId="0" applyFont="1" applyFill="1" applyAlignment="1">
      <alignment horizontal="center" vertical="top"/>
    </xf>
    <xf numFmtId="0" fontId="2" fillId="0" borderId="0" xfId="0" applyFont="1" applyFill="1" applyAlignment="1"/>
    <xf numFmtId="0" fontId="3" fillId="9" borderId="0" xfId="0" applyFont="1" applyFill="1" applyAlignment="1">
      <alignment vertical="top" wrapText="1"/>
    </xf>
    <xf numFmtId="0" fontId="3" fillId="9" borderId="0" xfId="0" applyFont="1" applyFill="1" applyAlignment="1">
      <alignment horizontal="center" vertical="top" wrapText="1"/>
    </xf>
    <xf numFmtId="0" fontId="3" fillId="5" borderId="0" xfId="0" applyFont="1" applyFill="1" applyBorder="1" applyAlignment="1">
      <alignment horizontal="center" vertical="top" wrapText="1"/>
    </xf>
    <xf numFmtId="0" fontId="2" fillId="0" borderId="0" xfId="0" applyFont="1" applyBorder="1" applyAlignment="1">
      <alignment horizontal="left" wrapText="1"/>
    </xf>
    <xf numFmtId="0" fontId="2" fillId="0" borderId="0" xfId="0" applyFont="1" applyFill="1" applyBorder="1" applyAlignment="1">
      <alignment horizontal="left" vertical="top" wrapText="1"/>
    </xf>
    <xf numFmtId="0" fontId="4" fillId="0" borderId="0" xfId="0" applyFont="1" applyAlignment="1">
      <alignment vertical="top" wrapText="1"/>
    </xf>
    <xf numFmtId="0" fontId="3" fillId="4" borderId="0" xfId="0" applyFont="1" applyFill="1" applyBorder="1" applyAlignment="1">
      <alignment horizontal="center" vertical="center"/>
    </xf>
    <xf numFmtId="0" fontId="3" fillId="8" borderId="0" xfId="0" applyFont="1" applyFill="1" applyBorder="1" applyAlignment="1">
      <alignment vertical="top"/>
    </xf>
    <xf numFmtId="0" fontId="3" fillId="0" borderId="0" xfId="0" applyFont="1" applyFill="1" applyBorder="1" applyAlignment="1">
      <alignment horizontal="center" vertical="top"/>
    </xf>
    <xf numFmtId="4" fontId="10" fillId="0" borderId="0" xfId="0" applyNumberFormat="1" applyFont="1" applyFill="1" applyAlignment="1">
      <alignment horizontal="right"/>
    </xf>
    <xf numFmtId="0" fontId="10" fillId="0" borderId="0" xfId="0" applyFont="1" applyFill="1" applyAlignment="1"/>
    <xf numFmtId="0" fontId="8" fillId="0" borderId="2" xfId="0" applyFont="1" applyFill="1" applyBorder="1" applyAlignment="1">
      <alignment horizontal="justify"/>
    </xf>
    <xf numFmtId="4" fontId="10" fillId="0" borderId="10" xfId="0" applyNumberFormat="1" applyFont="1" applyFill="1" applyBorder="1" applyAlignment="1">
      <alignment horizontal="right"/>
    </xf>
    <xf numFmtId="4" fontId="10" fillId="0" borderId="9" xfId="0" applyNumberFormat="1" applyFont="1" applyFill="1" applyBorder="1" applyAlignment="1">
      <alignment horizontal="right"/>
    </xf>
    <xf numFmtId="4" fontId="10" fillId="0" borderId="2" xfId="0" applyNumberFormat="1" applyFont="1" applyFill="1" applyBorder="1" applyAlignment="1">
      <alignment horizontal="right"/>
    </xf>
    <xf numFmtId="0" fontId="10" fillId="0" borderId="2" xfId="0" applyFont="1" applyFill="1" applyBorder="1" applyAlignment="1">
      <alignment horizontal="justify" vertical="top" wrapText="1"/>
    </xf>
    <xf numFmtId="4" fontId="8" fillId="0" borderId="10" xfId="0" applyNumberFormat="1" applyFont="1" applyFill="1" applyBorder="1" applyAlignment="1">
      <alignment horizontal="right"/>
    </xf>
    <xf numFmtId="4" fontId="8" fillId="0" borderId="9" xfId="0" applyNumberFormat="1" applyFont="1" applyFill="1" applyBorder="1" applyAlignment="1">
      <alignment horizontal="right"/>
    </xf>
    <xf numFmtId="4" fontId="8" fillId="0" borderId="2" xfId="0" applyNumberFormat="1" applyFont="1" applyFill="1" applyBorder="1" applyAlignment="1">
      <alignment horizontal="right"/>
    </xf>
    <xf numFmtId="0" fontId="10" fillId="0" borderId="2" xfId="0" applyFont="1" applyFill="1" applyBorder="1" applyAlignment="1">
      <alignment horizontal="justify"/>
    </xf>
    <xf numFmtId="0" fontId="10" fillId="0" borderId="2" xfId="0" applyFont="1" applyFill="1" applyBorder="1" applyAlignment="1">
      <alignment horizontal="justify" wrapText="1"/>
    </xf>
    <xf numFmtId="0" fontId="8" fillId="0" borderId="2" xfId="0" applyFont="1" applyFill="1" applyBorder="1" applyAlignment="1">
      <alignment horizontal="justify" wrapText="1"/>
    </xf>
    <xf numFmtId="4" fontId="8" fillId="0" borderId="10" xfId="0" applyNumberFormat="1" applyFont="1" applyFill="1" applyBorder="1" applyAlignment="1">
      <alignment horizontal="right" wrapText="1"/>
    </xf>
    <xf numFmtId="4" fontId="10" fillId="0" borderId="9" xfId="0" applyNumberFormat="1" applyFont="1" applyFill="1" applyBorder="1" applyAlignment="1">
      <alignment horizontal="right" wrapText="1"/>
    </xf>
    <xf numFmtId="4" fontId="8" fillId="0" borderId="9" xfId="0" applyNumberFormat="1" applyFont="1" applyFill="1" applyBorder="1" applyAlignment="1">
      <alignment horizontal="right" wrapText="1"/>
    </xf>
    <xf numFmtId="4" fontId="8" fillId="0" borderId="2" xfId="0" applyNumberFormat="1" applyFont="1" applyFill="1" applyBorder="1" applyAlignment="1">
      <alignment horizontal="right" wrapText="1"/>
    </xf>
    <xf numFmtId="0" fontId="8" fillId="0" borderId="2" xfId="0" applyFont="1" applyFill="1" applyBorder="1" applyAlignment="1">
      <alignment horizontal="justify" vertical="top" wrapText="1"/>
    </xf>
    <xf numFmtId="0" fontId="8" fillId="0" borderId="10" xfId="0" applyFont="1" applyFill="1" applyBorder="1" applyAlignment="1">
      <alignment horizontal="right" wrapText="1"/>
    </xf>
    <xf numFmtId="0" fontId="10" fillId="0" borderId="10" xfId="0" applyFont="1" applyFill="1" applyBorder="1" applyAlignment="1">
      <alignment horizontal="right"/>
    </xf>
    <xf numFmtId="0" fontId="8" fillId="0" borderId="2" xfId="0" applyFont="1" applyFill="1" applyBorder="1" applyAlignment="1">
      <alignment horizontal="justify" vertical="top"/>
    </xf>
    <xf numFmtId="0" fontId="10" fillId="0" borderId="9" xfId="0" applyFont="1" applyFill="1" applyBorder="1" applyAlignment="1">
      <alignment horizontal="right" wrapText="1"/>
    </xf>
    <xf numFmtId="4" fontId="18" fillId="0" borderId="9" xfId="0" applyNumberFormat="1" applyFont="1" applyFill="1" applyBorder="1" applyAlignment="1">
      <alignment horizontal="right" wrapText="1"/>
    </xf>
    <xf numFmtId="4" fontId="18" fillId="0" borderId="2" xfId="0" applyNumberFormat="1" applyFont="1" applyFill="1" applyBorder="1" applyAlignment="1">
      <alignment horizontal="right" wrapText="1"/>
    </xf>
    <xf numFmtId="4" fontId="2" fillId="0" borderId="10" xfId="0" applyNumberFormat="1" applyFont="1" applyFill="1" applyBorder="1" applyAlignment="1">
      <alignment horizontal="right"/>
    </xf>
    <xf numFmtId="4" fontId="2" fillId="0" borderId="9" xfId="0" applyNumberFormat="1" applyFont="1" applyFill="1" applyBorder="1" applyAlignment="1">
      <alignment horizontal="right"/>
    </xf>
    <xf numFmtId="4" fontId="2" fillId="0" borderId="2" xfId="0" applyNumberFormat="1" applyFont="1" applyFill="1" applyBorder="1" applyAlignment="1">
      <alignment horizontal="right"/>
    </xf>
    <xf numFmtId="0" fontId="3" fillId="0" borderId="2" xfId="0" applyFont="1" applyFill="1" applyBorder="1" applyAlignment="1">
      <alignment horizontal="justify" vertical="top" wrapText="1"/>
    </xf>
    <xf numFmtId="4" fontId="3" fillId="0" borderId="10" xfId="0" applyNumberFormat="1" applyFont="1" applyFill="1" applyBorder="1" applyAlignment="1">
      <alignment horizontal="right" wrapText="1"/>
    </xf>
    <xf numFmtId="4" fontId="2" fillId="0" borderId="9" xfId="0" applyNumberFormat="1" applyFont="1" applyFill="1" applyBorder="1" applyAlignment="1">
      <alignment horizontal="right" wrapText="1"/>
    </xf>
    <xf numFmtId="4" fontId="3" fillId="0" borderId="9" xfId="0" applyNumberFormat="1" applyFont="1" applyFill="1" applyBorder="1" applyAlignment="1">
      <alignment horizontal="right" wrapText="1"/>
    </xf>
    <xf numFmtId="4" fontId="3" fillId="0" borderId="2" xfId="0" applyNumberFormat="1" applyFont="1" applyFill="1" applyBorder="1" applyAlignment="1">
      <alignment horizontal="right" wrapText="1"/>
    </xf>
    <xf numFmtId="4" fontId="2" fillId="0" borderId="0" xfId="0" applyNumberFormat="1" applyFont="1" applyFill="1" applyAlignment="1">
      <alignment horizontal="right"/>
    </xf>
    <xf numFmtId="0" fontId="2" fillId="0" borderId="2" xfId="0" applyFont="1" applyFill="1" applyBorder="1" applyAlignment="1">
      <alignment horizontal="justify" wrapText="1"/>
    </xf>
    <xf numFmtId="0" fontId="10" fillId="0" borderId="2" xfId="0" applyFont="1" applyFill="1" applyBorder="1" applyAlignment="1">
      <alignment horizontal="left" wrapText="1"/>
    </xf>
    <xf numFmtId="0" fontId="8" fillId="0" borderId="2" xfId="0" applyFont="1" applyFill="1" applyBorder="1" applyAlignment="1">
      <alignment horizontal="left" vertical="top" wrapText="1"/>
    </xf>
    <xf numFmtId="0" fontId="8" fillId="13" borderId="10" xfId="0" applyFont="1" applyFill="1" applyBorder="1" applyAlignment="1">
      <alignment horizontal="right" vertical="top"/>
    </xf>
    <xf numFmtId="0" fontId="3" fillId="13" borderId="10" xfId="0" applyFont="1" applyFill="1" applyBorder="1" applyAlignment="1">
      <alignment horizontal="right" vertical="top"/>
    </xf>
    <xf numFmtId="0" fontId="10" fillId="0" borderId="2" xfId="0" applyFont="1" applyFill="1" applyBorder="1" applyAlignment="1">
      <alignment horizontal="left" vertical="top" wrapText="1"/>
    </xf>
    <xf numFmtId="0" fontId="3" fillId="0" borderId="0" xfId="0" applyFont="1" applyFill="1" applyBorder="1" applyAlignment="1">
      <alignment horizontal="right"/>
    </xf>
    <xf numFmtId="0" fontId="3" fillId="8" borderId="0" xfId="0" applyFont="1" applyFill="1" applyBorder="1" applyAlignment="1">
      <alignment horizontal="center" vertical="center"/>
    </xf>
    <xf numFmtId="0" fontId="0" fillId="0" borderId="0" xfId="0" applyAlignment="1">
      <alignment horizontal="left"/>
    </xf>
    <xf numFmtId="0" fontId="0" fillId="0" borderId="3" xfId="0" applyBorder="1"/>
    <xf numFmtId="0" fontId="3" fillId="11" borderId="0" xfId="0" applyFont="1" applyFill="1" applyBorder="1" applyAlignment="1">
      <alignment horizontal="center"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wrapText="1"/>
    </xf>
    <xf numFmtId="0" fontId="2" fillId="0" borderId="0" xfId="0" applyFont="1" applyFill="1" applyBorder="1" applyAlignment="1">
      <alignment horizontal="left" vertical="top" wrapText="1"/>
    </xf>
    <xf numFmtId="0" fontId="3" fillId="9" borderId="0" xfId="0" applyFont="1" applyFill="1" applyAlignment="1">
      <alignment horizontal="center" vertical="top"/>
    </xf>
    <xf numFmtId="4" fontId="10" fillId="0" borderId="7" xfId="0" applyNumberFormat="1" applyFont="1" applyFill="1" applyBorder="1" applyAlignment="1">
      <alignment horizontal="right"/>
    </xf>
    <xf numFmtId="4" fontId="10" fillId="0" borderId="0" xfId="0" applyNumberFormat="1" applyFont="1" applyFill="1" applyBorder="1" applyAlignment="1">
      <alignment horizontal="right"/>
    </xf>
    <xf numFmtId="0" fontId="0" fillId="0" borderId="0" xfId="0" applyBorder="1"/>
    <xf numFmtId="17" fontId="0" fillId="0" borderId="0" xfId="0" applyNumberFormat="1" applyBorder="1"/>
    <xf numFmtId="0" fontId="0" fillId="0" borderId="0" xfId="0" applyBorder="1" applyAlignment="1">
      <alignment horizontal="left"/>
    </xf>
    <xf numFmtId="0" fontId="19" fillId="0" borderId="0" xfId="0" applyFont="1"/>
    <xf numFmtId="0" fontId="19" fillId="0" borderId="3" xfId="0" applyFont="1" applyBorder="1"/>
    <xf numFmtId="4" fontId="10" fillId="0" borderId="10" xfId="0" applyNumberFormat="1" applyFont="1" applyFill="1" applyBorder="1" applyAlignment="1">
      <alignment horizontal="right" wrapText="1"/>
    </xf>
    <xf numFmtId="4" fontId="10" fillId="0" borderId="2" xfId="0" applyNumberFormat="1" applyFont="1" applyFill="1" applyBorder="1" applyAlignment="1">
      <alignment horizontal="right" wrapText="1"/>
    </xf>
    <xf numFmtId="0" fontId="2" fillId="0" borderId="2" xfId="0" applyFont="1" applyFill="1" applyBorder="1" applyAlignment="1">
      <alignment horizontal="justify" vertical="top" wrapText="1"/>
    </xf>
    <xf numFmtId="0" fontId="3" fillId="0" borderId="3" xfId="0" applyFont="1" applyFill="1" applyBorder="1" applyAlignment="1">
      <alignment vertical="top" wrapText="1"/>
    </xf>
    <xf numFmtId="0" fontId="3" fillId="11" borderId="2" xfId="0" applyFont="1" applyFill="1" applyBorder="1" applyAlignment="1">
      <alignment wrapText="1"/>
    </xf>
    <xf numFmtId="0" fontId="3" fillId="11" borderId="0" xfId="0" applyFont="1" applyFill="1" applyBorder="1" applyAlignment="1">
      <alignment wrapText="1"/>
    </xf>
    <xf numFmtId="0" fontId="2" fillId="11" borderId="0" xfId="0" applyFont="1" applyFill="1" applyAlignment="1">
      <alignment horizontal="left" wrapText="1"/>
    </xf>
    <xf numFmtId="0" fontId="3" fillId="11" borderId="0" xfId="0" applyFont="1" applyFill="1" applyAlignment="1">
      <alignment horizontal="center" wrapText="1"/>
    </xf>
    <xf numFmtId="4" fontId="3" fillId="11" borderId="0" xfId="0" applyNumberFormat="1" applyFont="1" applyFill="1" applyAlignment="1">
      <alignment horizontal="left" wrapText="1"/>
    </xf>
    <xf numFmtId="4" fontId="3" fillId="11" borderId="7" xfId="0" applyNumberFormat="1" applyFont="1" applyFill="1" applyBorder="1" applyAlignment="1">
      <alignment horizontal="left" wrapText="1"/>
    </xf>
    <xf numFmtId="0" fontId="2" fillId="11" borderId="0" xfId="0" applyNumberFormat="1" applyFont="1" applyFill="1" applyBorder="1" applyAlignment="1">
      <alignment wrapText="1"/>
    </xf>
    <xf numFmtId="0" fontId="20" fillId="0" borderId="2" xfId="0" applyFont="1" applyBorder="1" applyAlignment="1"/>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2" fillId="0" borderId="0" xfId="0" applyFont="1" applyBorder="1" applyAlignment="1">
      <alignment horizontal="left" wrapText="1"/>
    </xf>
    <xf numFmtId="0" fontId="19" fillId="0" borderId="2" xfId="0" applyFont="1" applyBorder="1"/>
    <xf numFmtId="0" fontId="3" fillId="0" borderId="0" xfId="0" applyFont="1" applyBorder="1" applyAlignment="1">
      <alignment horizontal="left" vertical="center" wrapText="1"/>
    </xf>
    <xf numFmtId="0" fontId="3" fillId="0" borderId="3" xfId="0" applyFont="1" applyBorder="1" applyAlignment="1">
      <alignment horizontal="right" wrapText="1"/>
    </xf>
    <xf numFmtId="0" fontId="3" fillId="0" borderId="5" xfId="0" applyFont="1" applyBorder="1" applyAlignment="1">
      <alignment horizontal="right" wrapText="1"/>
    </xf>
    <xf numFmtId="0" fontId="3" fillId="0" borderId="0" xfId="0" applyFont="1" applyBorder="1" applyAlignment="1">
      <alignment horizontal="right" wrapText="1"/>
    </xf>
    <xf numFmtId="0" fontId="3" fillId="0" borderId="7" xfId="0" applyFont="1" applyBorder="1" applyAlignment="1">
      <alignment horizontal="right" wrapText="1"/>
    </xf>
    <xf numFmtId="0" fontId="3" fillId="0" borderId="1" xfId="0" applyFont="1" applyBorder="1" applyAlignment="1">
      <alignment horizontal="center" wrapText="1"/>
    </xf>
    <xf numFmtId="0" fontId="3" fillId="0" borderId="3" xfId="0" applyFont="1" applyBorder="1" applyAlignment="1">
      <alignment horizontal="right" vertical="center" wrapText="1"/>
    </xf>
    <xf numFmtId="0" fontId="3" fillId="0" borderId="5" xfId="0" applyFont="1" applyBorder="1" applyAlignment="1">
      <alignment horizontal="right" vertical="center" wrapText="1"/>
    </xf>
    <xf numFmtId="0" fontId="3" fillId="11" borderId="1" xfId="0" applyFont="1" applyFill="1" applyBorder="1" applyAlignment="1">
      <alignment horizontal="center" wrapText="1"/>
    </xf>
    <xf numFmtId="0" fontId="3" fillId="10" borderId="3" xfId="0" applyFont="1" applyFill="1" applyBorder="1" applyAlignment="1">
      <alignment horizontal="right"/>
    </xf>
    <xf numFmtId="0" fontId="3" fillId="10" borderId="5" xfId="0" applyFont="1" applyFill="1" applyBorder="1" applyAlignment="1">
      <alignment horizontal="right"/>
    </xf>
    <xf numFmtId="0" fontId="3" fillId="9" borderId="0" xfId="0" applyFont="1" applyFill="1" applyBorder="1" applyAlignment="1">
      <alignment horizontal="center" vertical="top"/>
    </xf>
    <xf numFmtId="0" fontId="3" fillId="12" borderId="1" xfId="0" applyFont="1" applyFill="1" applyBorder="1" applyAlignment="1">
      <alignment horizontal="center" wrapText="1"/>
    </xf>
    <xf numFmtId="0" fontId="3" fillId="9" borderId="0" xfId="0" applyFont="1" applyFill="1" applyAlignment="1">
      <alignment horizontal="center" vertical="top"/>
    </xf>
    <xf numFmtId="0" fontId="3" fillId="13" borderId="3" xfId="0" applyFont="1" applyFill="1" applyBorder="1" applyAlignment="1">
      <alignment horizontal="right"/>
    </xf>
    <xf numFmtId="0" fontId="3" fillId="9" borderId="3" xfId="0" applyFont="1" applyFill="1" applyBorder="1" applyAlignment="1">
      <alignment horizontal="right"/>
    </xf>
    <xf numFmtId="0" fontId="3" fillId="9" borderId="5" xfId="0" applyFont="1" applyFill="1" applyBorder="1" applyAlignment="1">
      <alignment horizontal="right"/>
    </xf>
    <xf numFmtId="0" fontId="3" fillId="9" borderId="1" xfId="0" applyFont="1" applyFill="1" applyBorder="1" applyAlignment="1">
      <alignment horizontal="center" wrapText="1"/>
    </xf>
    <xf numFmtId="0" fontId="3" fillId="12" borderId="3" xfId="0" applyFont="1" applyFill="1" applyBorder="1" applyAlignment="1">
      <alignment horizontal="right"/>
    </xf>
    <xf numFmtId="0" fontId="3" fillId="12" borderId="5" xfId="0" applyFont="1" applyFill="1" applyBorder="1" applyAlignment="1">
      <alignment horizontal="right"/>
    </xf>
    <xf numFmtId="0" fontId="3" fillId="0" borderId="0" xfId="0" applyFont="1" applyFill="1" applyBorder="1" applyAlignment="1">
      <alignment horizontal="center" vertical="top"/>
    </xf>
    <xf numFmtId="0" fontId="3" fillId="13" borderId="1" xfId="0" applyFont="1" applyFill="1" applyBorder="1" applyAlignment="1">
      <alignment horizontal="center" wrapText="1"/>
    </xf>
    <xf numFmtId="0" fontId="3" fillId="3" borderId="0" xfId="0" applyFont="1" applyFill="1" applyBorder="1" applyAlignment="1">
      <alignment horizontal="center"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3" fillId="0" borderId="3" xfId="0" applyFont="1" applyFill="1" applyBorder="1" applyAlignment="1">
      <alignment horizontal="right" wrapText="1"/>
    </xf>
    <xf numFmtId="0" fontId="3" fillId="0" borderId="5" xfId="0" applyFont="1" applyFill="1" applyBorder="1" applyAlignment="1">
      <alignment horizontal="right" wrapText="1"/>
    </xf>
    <xf numFmtId="0" fontId="3" fillId="5" borderId="0" xfId="0" applyFont="1" applyFill="1" applyBorder="1" applyAlignment="1">
      <alignment horizontal="center" vertical="top" wrapText="1"/>
    </xf>
    <xf numFmtId="0" fontId="3" fillId="5" borderId="3" xfId="0" applyFont="1" applyFill="1" applyBorder="1" applyAlignment="1">
      <alignment horizontal="right" wrapText="1"/>
    </xf>
    <xf numFmtId="0" fontId="3" fillId="5" borderId="5" xfId="0" applyFont="1" applyFill="1" applyBorder="1" applyAlignment="1">
      <alignment horizontal="right" wrapText="1"/>
    </xf>
    <xf numFmtId="0" fontId="3" fillId="6" borderId="0" xfId="0" applyFont="1" applyFill="1" applyAlignment="1">
      <alignment horizontal="center" vertical="top"/>
    </xf>
    <xf numFmtId="0" fontId="3" fillId="3" borderId="1" xfId="0" applyFont="1" applyFill="1" applyBorder="1" applyAlignment="1">
      <alignment horizontal="center" wrapText="1"/>
    </xf>
    <xf numFmtId="0" fontId="2" fillId="0" borderId="0" xfId="0" applyFont="1" applyBorder="1" applyAlignment="1">
      <alignment horizontal="left" wrapText="1"/>
    </xf>
    <xf numFmtId="0" fontId="3" fillId="0" borderId="1" xfId="0" applyFont="1" applyFill="1" applyBorder="1" applyAlignment="1">
      <alignment horizontal="center" wrapText="1"/>
    </xf>
    <xf numFmtId="0" fontId="1" fillId="0" borderId="3" xfId="0" applyFont="1" applyBorder="1" applyAlignment="1">
      <alignment horizontal="center" vertical="top"/>
    </xf>
    <xf numFmtId="0" fontId="3" fillId="5" borderId="1" xfId="0" applyFont="1" applyFill="1" applyBorder="1" applyAlignment="1">
      <alignment horizontal="center" wrapText="1"/>
    </xf>
    <xf numFmtId="0" fontId="2" fillId="0" borderId="0" xfId="0" applyFont="1" applyBorder="1" applyAlignment="1">
      <alignment horizontal="center" vertical="top" wrapText="1"/>
    </xf>
    <xf numFmtId="0" fontId="2" fillId="0" borderId="0" xfId="0" applyFont="1" applyFill="1" applyBorder="1" applyAlignment="1">
      <alignment horizontal="left" vertical="top" wrapText="1"/>
    </xf>
    <xf numFmtId="0" fontId="3" fillId="7" borderId="0" xfId="0" applyFont="1" applyFill="1" applyBorder="1" applyAlignment="1">
      <alignment horizontal="center" vertical="top"/>
    </xf>
    <xf numFmtId="0" fontId="3" fillId="7" borderId="3" xfId="0" applyFont="1" applyFill="1" applyBorder="1" applyAlignment="1">
      <alignment horizontal="right" wrapText="1"/>
    </xf>
    <xf numFmtId="0" fontId="3" fillId="7" borderId="5" xfId="0" applyFont="1" applyFill="1" applyBorder="1" applyAlignment="1">
      <alignment horizontal="right" wrapText="1"/>
    </xf>
    <xf numFmtId="0" fontId="3" fillId="4" borderId="0" xfId="0" applyFont="1" applyFill="1" applyBorder="1" applyAlignment="1">
      <alignment horizontal="center" vertical="top"/>
    </xf>
    <xf numFmtId="0" fontId="3" fillId="8" borderId="0" xfId="0" applyFont="1" applyFill="1" applyBorder="1" applyAlignment="1">
      <alignment horizontal="center" vertical="top"/>
    </xf>
    <xf numFmtId="0" fontId="3" fillId="2" borderId="1" xfId="0" applyFont="1" applyFill="1" applyBorder="1" applyAlignment="1">
      <alignment horizontal="center" wrapText="1"/>
    </xf>
    <xf numFmtId="0" fontId="2" fillId="0" borderId="0" xfId="0" applyFont="1" applyAlignment="1">
      <alignment horizontal="left" vertical="top" wrapText="1"/>
    </xf>
    <xf numFmtId="0" fontId="3" fillId="2" borderId="3" xfId="0" applyFont="1" applyFill="1" applyBorder="1" applyAlignment="1">
      <alignment horizontal="right" wrapText="1"/>
    </xf>
    <xf numFmtId="0" fontId="3" fillId="2" borderId="5" xfId="0" applyFont="1" applyFill="1" applyBorder="1" applyAlignment="1">
      <alignment horizontal="right" wrapText="1"/>
    </xf>
    <xf numFmtId="0" fontId="3" fillId="8" borderId="1" xfId="0" applyFont="1" applyFill="1" applyBorder="1" applyAlignment="1">
      <alignment horizontal="center" wrapText="1"/>
    </xf>
    <xf numFmtId="0" fontId="3" fillId="10" borderId="0" xfId="0" applyFont="1" applyFill="1" applyBorder="1" applyAlignment="1">
      <alignment horizontal="center" vertical="top"/>
    </xf>
    <xf numFmtId="0" fontId="3" fillId="12" borderId="0" xfId="0" applyFont="1" applyFill="1" applyBorder="1" applyAlignment="1">
      <alignment horizontal="center" vertical="top"/>
    </xf>
    <xf numFmtId="0" fontId="3" fillId="4" borderId="3" xfId="0" applyFont="1" applyFill="1" applyBorder="1" applyAlignment="1">
      <alignment horizontal="right"/>
    </xf>
    <xf numFmtId="0" fontId="3" fillId="4" borderId="5" xfId="0" applyFont="1" applyFill="1" applyBorder="1" applyAlignment="1">
      <alignment horizontal="right"/>
    </xf>
    <xf numFmtId="0" fontId="3" fillId="8" borderId="3" xfId="0" applyFont="1" applyFill="1" applyBorder="1" applyAlignment="1">
      <alignment horizontal="right"/>
    </xf>
    <xf numFmtId="0" fontId="3" fillId="8" borderId="5" xfId="0" applyFont="1" applyFill="1" applyBorder="1" applyAlignment="1">
      <alignment horizontal="right"/>
    </xf>
    <xf numFmtId="0" fontId="8" fillId="0" borderId="2" xfId="0" applyFont="1" applyFill="1" applyBorder="1" applyAlignment="1">
      <alignment horizontal="left" vertical="top"/>
    </xf>
    <xf numFmtId="0" fontId="8" fillId="0" borderId="7" xfId="0" applyFont="1" applyFill="1" applyBorder="1" applyAlignment="1">
      <alignment horizontal="left" vertical="top"/>
    </xf>
    <xf numFmtId="0" fontId="3" fillId="3" borderId="0" xfId="0" applyFont="1" applyFill="1" applyBorder="1" applyAlignment="1">
      <alignment horizontal="center" vertical="top"/>
    </xf>
    <xf numFmtId="0" fontId="3" fillId="6" borderId="0" xfId="0" applyFont="1" applyFill="1" applyBorder="1" applyAlignment="1">
      <alignment horizontal="center" vertical="top"/>
    </xf>
    <xf numFmtId="0" fontId="3" fillId="7" borderId="1" xfId="0" applyFont="1" applyFill="1" applyBorder="1" applyAlignment="1">
      <alignment horizontal="center" wrapText="1"/>
    </xf>
    <xf numFmtId="0" fontId="3" fillId="6" borderId="1" xfId="0" applyFont="1" applyFill="1" applyBorder="1" applyAlignment="1">
      <alignment horizontal="center" wrapText="1"/>
    </xf>
    <xf numFmtId="0" fontId="3" fillId="3" borderId="3" xfId="0" applyFont="1" applyFill="1" applyBorder="1" applyAlignment="1">
      <alignment horizontal="right" wrapText="1"/>
    </xf>
    <xf numFmtId="0" fontId="3" fillId="3" borderId="5" xfId="0" applyFont="1" applyFill="1" applyBorder="1" applyAlignment="1">
      <alignment horizontal="right" wrapText="1"/>
    </xf>
    <xf numFmtId="0" fontId="3" fillId="6" borderId="3" xfId="0" applyFont="1" applyFill="1" applyBorder="1" applyAlignment="1">
      <alignment horizontal="right"/>
    </xf>
    <xf numFmtId="0" fontId="3" fillId="6" borderId="5" xfId="0" applyFont="1" applyFill="1" applyBorder="1" applyAlignment="1">
      <alignment horizontal="right"/>
    </xf>
    <xf numFmtId="0" fontId="3" fillId="2" borderId="0" xfId="0" applyFont="1" applyFill="1" applyBorder="1" applyAlignment="1">
      <alignment horizontal="center" vertical="top"/>
    </xf>
    <xf numFmtId="0" fontId="3" fillId="4" borderId="1" xfId="0" applyFont="1" applyFill="1" applyBorder="1" applyAlignment="1">
      <alignment horizontal="center" wrapText="1"/>
    </xf>
    <xf numFmtId="0" fontId="3" fillId="10" borderId="1" xfId="0" applyFont="1" applyFill="1" applyBorder="1" applyAlignment="1">
      <alignment horizontal="center" vertical="center" wrapText="1"/>
    </xf>
    <xf numFmtId="0" fontId="19" fillId="0" borderId="0" xfId="0" applyFont="1" applyAlignment="1">
      <alignment horizontal="right"/>
    </xf>
    <xf numFmtId="0" fontId="3" fillId="11" borderId="0" xfId="0" applyFont="1" applyFill="1" applyAlignment="1">
      <alignment horizontal="center" vertical="top"/>
    </xf>
    <xf numFmtId="0" fontId="3" fillId="0" borderId="0" xfId="0" applyFont="1" applyFill="1" applyBorder="1" applyAlignment="1">
      <alignment horizontal="left" vertical="top" wrapText="1"/>
    </xf>
  </cellXfs>
  <cellStyles count="22">
    <cellStyle name="Excel Built-in Normal" xfId="2"/>
    <cellStyle name="kolona A" xfId="3"/>
    <cellStyle name="kolona B" xfId="4"/>
    <cellStyle name="kolona C" xfId="5"/>
    <cellStyle name="kolona E" xfId="6"/>
    <cellStyle name="kolona F" xfId="7"/>
    <cellStyle name="kolona G" xfId="8"/>
    <cellStyle name="kolona H" xfId="9"/>
    <cellStyle name="Normal" xfId="0" builtinId="0"/>
    <cellStyle name="Normal 13 35" xfId="16"/>
    <cellStyle name="Normal 14" xfId="14"/>
    <cellStyle name="Normal 2" xfId="1"/>
    <cellStyle name="Normal 2 11 2" xfId="17"/>
    <cellStyle name="Normal 2 2" xfId="12"/>
    <cellStyle name="Normal 27" xfId="13"/>
    <cellStyle name="Normal 3 13" xfId="15"/>
    <cellStyle name="Normal 3 18" xfId="18"/>
    <cellStyle name="Normal 4" xfId="19"/>
    <cellStyle name="Normal 44" xfId="20"/>
    <cellStyle name="Normal 49" xfId="21"/>
    <cellStyle name="Standard_Tabelle1" xfId="10"/>
    <cellStyle name="Style 1" xfId="11"/>
  </cellStyles>
  <dxfs count="0"/>
  <tableStyles count="0" defaultTableStyle="TableStyleMedium9" defaultPivotStyle="PivotStyleLight16"/>
  <colors>
    <mruColors>
      <color rgb="FFCCCC00"/>
      <color rgb="FFCCFFFF"/>
      <color rgb="FFFF9999"/>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5"/>
  <sheetViews>
    <sheetView workbookViewId="0">
      <selection activeCell="G11" sqref="G11"/>
    </sheetView>
  </sheetViews>
  <sheetFormatPr defaultRowHeight="15"/>
  <cols>
    <col min="5" max="5" width="24.85546875" customWidth="1"/>
  </cols>
  <sheetData>
    <row r="1" spans="1:9">
      <c r="A1" s="279" t="s">
        <v>308</v>
      </c>
      <c r="B1" s="279"/>
      <c r="C1" s="279"/>
      <c r="D1" s="279"/>
      <c r="E1" s="279"/>
      <c r="F1" s="279"/>
      <c r="G1" s="279"/>
    </row>
    <row r="2" spans="1:9">
      <c r="A2" s="279" t="s">
        <v>292</v>
      </c>
      <c r="B2" s="279"/>
      <c r="C2" s="279"/>
      <c r="D2" s="279"/>
      <c r="E2" s="279"/>
      <c r="F2" s="279"/>
      <c r="G2" s="279"/>
    </row>
    <row r="3" spans="1:9">
      <c r="A3" s="279"/>
      <c r="B3" s="279"/>
      <c r="C3" s="279"/>
      <c r="D3" s="279"/>
      <c r="E3" s="279"/>
      <c r="F3" s="279"/>
      <c r="G3" s="279"/>
    </row>
    <row r="4" spans="1:9">
      <c r="A4" s="364" t="s">
        <v>309</v>
      </c>
      <c r="B4" s="364"/>
      <c r="C4" s="296" t="s">
        <v>311</v>
      </c>
      <c r="D4" s="279"/>
      <c r="E4" s="279"/>
      <c r="F4" s="279"/>
      <c r="G4" s="279"/>
    </row>
    <row r="5" spans="1:9">
      <c r="A5" s="364" t="s">
        <v>310</v>
      </c>
      <c r="B5" s="364"/>
      <c r="C5" s="296" t="s">
        <v>221</v>
      </c>
      <c r="D5" s="279"/>
      <c r="E5" s="279"/>
      <c r="F5" s="279"/>
      <c r="G5" s="279"/>
    </row>
    <row r="7" spans="1:9">
      <c r="A7" s="279" t="s">
        <v>195</v>
      </c>
    </row>
    <row r="8" spans="1:9">
      <c r="A8" s="280" t="s">
        <v>222</v>
      </c>
      <c r="B8" s="267"/>
      <c r="C8" s="267"/>
      <c r="D8" s="267"/>
      <c r="E8" s="267"/>
      <c r="F8" s="267"/>
      <c r="G8" s="267"/>
      <c r="H8" s="267"/>
      <c r="I8" s="267"/>
    </row>
    <row r="9" spans="1:9" ht="14.25" customHeight="1">
      <c r="A9" s="276" t="s">
        <v>14</v>
      </c>
      <c r="B9" s="276"/>
      <c r="C9" s="276"/>
      <c r="D9" s="277"/>
      <c r="E9" s="276"/>
      <c r="F9" s="276">
        <v>1</v>
      </c>
      <c r="G9" s="278">
        <v>-15</v>
      </c>
      <c r="H9" s="276"/>
      <c r="I9" s="276"/>
    </row>
    <row r="10" spans="1:9" ht="14.25" customHeight="1">
      <c r="A10" s="276" t="s">
        <v>194</v>
      </c>
      <c r="B10" s="276"/>
      <c r="C10" s="276"/>
      <c r="D10" s="277"/>
      <c r="E10" s="276"/>
      <c r="F10" s="276">
        <v>1</v>
      </c>
      <c r="G10" s="278">
        <v>-15</v>
      </c>
      <c r="H10" s="276"/>
      <c r="I10" s="276"/>
    </row>
    <row r="11" spans="1:9">
      <c r="A11" s="279" t="s">
        <v>224</v>
      </c>
      <c r="G11" s="266"/>
    </row>
    <row r="12" spans="1:9">
      <c r="A12" t="s">
        <v>294</v>
      </c>
      <c r="F12">
        <v>1</v>
      </c>
      <c r="G12" s="266"/>
    </row>
    <row r="13" spans="1:9">
      <c r="A13" t="s">
        <v>295</v>
      </c>
      <c r="F13">
        <v>2</v>
      </c>
      <c r="G13" s="266"/>
    </row>
    <row r="14" spans="1:9">
      <c r="A14" t="s">
        <v>296</v>
      </c>
      <c r="F14">
        <v>3</v>
      </c>
      <c r="G14" s="266"/>
    </row>
    <row r="15" spans="1:9">
      <c r="A15" s="279" t="s">
        <v>301</v>
      </c>
      <c r="F15">
        <v>4</v>
      </c>
      <c r="G15" s="266"/>
    </row>
    <row r="16" spans="1:9">
      <c r="A16" s="279" t="s">
        <v>223</v>
      </c>
      <c r="G16" s="266"/>
    </row>
    <row r="17" spans="1:7">
      <c r="A17" t="s">
        <v>297</v>
      </c>
      <c r="F17">
        <v>5</v>
      </c>
      <c r="G17" s="266"/>
    </row>
    <row r="18" spans="1:7">
      <c r="A18" t="s">
        <v>312</v>
      </c>
      <c r="F18">
        <v>6</v>
      </c>
      <c r="G18" s="266"/>
    </row>
    <row r="19" spans="1:7">
      <c r="A19" t="s">
        <v>299</v>
      </c>
      <c r="F19">
        <v>7</v>
      </c>
      <c r="G19" s="266"/>
    </row>
    <row r="20" spans="1:7">
      <c r="A20" t="s">
        <v>300</v>
      </c>
      <c r="F20">
        <v>8</v>
      </c>
      <c r="G20" s="266"/>
    </row>
    <row r="21" spans="1:7">
      <c r="A21" t="s">
        <v>240</v>
      </c>
      <c r="F21">
        <v>9</v>
      </c>
      <c r="G21" s="266"/>
    </row>
    <row r="22" spans="1:7">
      <c r="A22" t="s">
        <v>306</v>
      </c>
      <c r="F22">
        <v>10</v>
      </c>
      <c r="G22" s="266"/>
    </row>
    <row r="23" spans="1:7">
      <c r="A23" t="s">
        <v>307</v>
      </c>
      <c r="F23">
        <v>11</v>
      </c>
      <c r="G23" s="266"/>
    </row>
    <row r="24" spans="1:7">
      <c r="A24" t="s">
        <v>298</v>
      </c>
      <c r="F24">
        <v>12</v>
      </c>
      <c r="G24" s="266"/>
    </row>
    <row r="25" spans="1:7">
      <c r="A25" t="s">
        <v>318</v>
      </c>
      <c r="F25">
        <v>13</v>
      </c>
      <c r="G25" s="266"/>
    </row>
  </sheetData>
  <mergeCells count="2">
    <mergeCell ref="A4:B4"/>
    <mergeCell ref="A5:B5"/>
  </mergeCells>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G882"/>
  <sheetViews>
    <sheetView topLeftCell="A4" zoomScaleSheetLayoutView="100" workbookViewId="0">
      <selection activeCell="G12" sqref="G12"/>
    </sheetView>
  </sheetViews>
  <sheetFormatPr defaultRowHeight="15"/>
  <cols>
    <col min="1" max="1" width="4.140625" style="3" bestFit="1" customWidth="1"/>
    <col min="2" max="2" width="59.28515625" style="2" bestFit="1" customWidth="1"/>
    <col min="3" max="3" width="4.5703125" style="2" bestFit="1" customWidth="1"/>
    <col min="4" max="4" width="6.28515625" style="2" bestFit="1" customWidth="1"/>
    <col min="5" max="5" width="8.7109375" style="2" customWidth="1"/>
    <col min="6" max="6" width="8.7109375" style="159" bestFit="1" customWidth="1"/>
    <col min="7" max="16384" width="9.140625" style="2"/>
  </cols>
  <sheetData>
    <row r="1" spans="1:7">
      <c r="A1" s="1"/>
      <c r="B1" s="1"/>
      <c r="C1" s="1"/>
      <c r="D1" s="1"/>
      <c r="E1" s="1"/>
      <c r="F1" s="153"/>
    </row>
    <row r="2" spans="1:7">
      <c r="A2" s="302" t="s">
        <v>14</v>
      </c>
      <c r="B2" s="302"/>
      <c r="C2" s="302"/>
      <c r="D2" s="302"/>
      <c r="E2" s="302"/>
      <c r="F2" s="302"/>
    </row>
    <row r="3" spans="1:7">
      <c r="A3" s="1"/>
      <c r="B3" s="1"/>
      <c r="C3" s="1"/>
      <c r="D3" s="1"/>
      <c r="E3" s="8"/>
      <c r="F3" s="153"/>
    </row>
    <row r="4" spans="1:7">
      <c r="A4" s="1"/>
      <c r="B4" s="3" t="s">
        <v>21</v>
      </c>
      <c r="C4" s="1"/>
      <c r="D4" s="1"/>
      <c r="E4" s="9"/>
      <c r="F4" s="153"/>
    </row>
    <row r="5" spans="1:7">
      <c r="A5" s="1"/>
      <c r="B5" s="5" t="s">
        <v>131</v>
      </c>
      <c r="C5" s="1"/>
      <c r="D5" s="1"/>
      <c r="E5" s="9"/>
    </row>
    <row r="6" spans="1:7" s="3" customFormat="1">
      <c r="A6" s="187" t="s">
        <v>15</v>
      </c>
      <c r="B6" s="6" t="s">
        <v>138</v>
      </c>
      <c r="C6" s="2"/>
      <c r="D6" s="2"/>
      <c r="E6" s="2"/>
      <c r="F6" s="159"/>
    </row>
    <row r="7" spans="1:7" s="3" customFormat="1">
      <c r="A7" s="187" t="s">
        <v>16</v>
      </c>
      <c r="B7" s="2" t="s">
        <v>19</v>
      </c>
      <c r="C7" s="2"/>
      <c r="D7" s="2"/>
      <c r="E7" s="2"/>
      <c r="F7" s="159"/>
    </row>
    <row r="8" spans="1:7" s="3" customFormat="1">
      <c r="A8" s="187" t="s">
        <v>17</v>
      </c>
      <c r="B8" s="2" t="s">
        <v>18</v>
      </c>
      <c r="C8" s="2"/>
      <c r="D8" s="2"/>
      <c r="E8" s="2"/>
      <c r="F8" s="159"/>
    </row>
    <row r="9" spans="1:7">
      <c r="A9" s="17"/>
      <c r="B9" s="303" t="s">
        <v>20</v>
      </c>
      <c r="C9" s="303"/>
      <c r="D9" s="303"/>
      <c r="E9" s="304"/>
      <c r="F9" s="154"/>
      <c r="G9" s="5"/>
    </row>
    <row r="10" spans="1:7">
      <c r="A10" s="18"/>
      <c r="B10" s="10"/>
      <c r="C10" s="10"/>
      <c r="D10" s="10"/>
      <c r="E10" s="10"/>
      <c r="F10" s="153"/>
    </row>
    <row r="11" spans="1:7">
      <c r="A11" s="18"/>
      <c r="B11" s="297" t="s">
        <v>22</v>
      </c>
      <c r="C11" s="297"/>
      <c r="D11" s="297"/>
      <c r="E11" s="297"/>
      <c r="F11" s="297"/>
    </row>
    <row r="12" spans="1:7" s="3" customFormat="1">
      <c r="A12" s="184" t="s">
        <v>23</v>
      </c>
      <c r="B12" s="185" t="s">
        <v>31</v>
      </c>
      <c r="C12" s="186"/>
      <c r="D12" s="186"/>
      <c r="E12" s="186"/>
      <c r="F12" s="159"/>
    </row>
    <row r="13" spans="1:7" s="3" customFormat="1">
      <c r="A13" s="187" t="s">
        <v>24</v>
      </c>
      <c r="B13" s="2" t="s">
        <v>33</v>
      </c>
      <c r="C13" s="2"/>
      <c r="D13" s="2"/>
      <c r="E13" s="188"/>
      <c r="F13" s="158"/>
    </row>
    <row r="14" spans="1:7" s="3" customFormat="1">
      <c r="A14" s="187" t="s">
        <v>25</v>
      </c>
      <c r="B14" s="2" t="s">
        <v>48</v>
      </c>
      <c r="C14" s="2"/>
      <c r="D14" s="2"/>
      <c r="E14" s="188"/>
      <c r="F14" s="158"/>
    </row>
    <row r="15" spans="1:7" s="3" customFormat="1">
      <c r="A15" s="187" t="s">
        <v>26</v>
      </c>
      <c r="B15" s="2" t="s">
        <v>60</v>
      </c>
      <c r="C15" s="2"/>
      <c r="D15" s="2"/>
      <c r="E15" s="188"/>
      <c r="F15" s="158"/>
    </row>
    <row r="16" spans="1:7" s="3" customFormat="1">
      <c r="A16" s="187" t="s">
        <v>27</v>
      </c>
      <c r="B16" s="2" t="s">
        <v>34</v>
      </c>
      <c r="C16" s="2"/>
      <c r="D16" s="2"/>
      <c r="E16" s="188"/>
      <c r="F16" s="158"/>
    </row>
    <row r="17" spans="1:7" s="3" customFormat="1">
      <c r="A17" s="187" t="s">
        <v>28</v>
      </c>
      <c r="B17" s="2" t="s">
        <v>35</v>
      </c>
      <c r="C17" s="2"/>
      <c r="D17" s="2"/>
      <c r="E17" s="188"/>
      <c r="F17" s="158"/>
    </row>
    <row r="18" spans="1:7" s="3" customFormat="1">
      <c r="A18" s="187" t="s">
        <v>29</v>
      </c>
      <c r="B18" s="2" t="s">
        <v>32</v>
      </c>
      <c r="C18" s="2"/>
      <c r="D18" s="2"/>
      <c r="E18" s="188"/>
      <c r="F18" s="158"/>
    </row>
    <row r="19" spans="1:7" s="3" customFormat="1">
      <c r="A19" s="187" t="s">
        <v>30</v>
      </c>
      <c r="B19" s="2" t="s">
        <v>141</v>
      </c>
      <c r="C19" s="2"/>
      <c r="D19" s="2"/>
      <c r="E19" s="188"/>
      <c r="F19" s="158"/>
    </row>
    <row r="20" spans="1:7" s="3" customFormat="1">
      <c r="A20" s="187" t="s">
        <v>210</v>
      </c>
      <c r="B20" s="2" t="s">
        <v>211</v>
      </c>
      <c r="C20" s="2"/>
      <c r="D20" s="2"/>
      <c r="E20" s="188"/>
      <c r="F20" s="158"/>
    </row>
    <row r="21" spans="1:7" s="3" customFormat="1">
      <c r="A21" s="187" t="s">
        <v>144</v>
      </c>
      <c r="B21" s="2" t="s">
        <v>145</v>
      </c>
      <c r="C21" s="2"/>
      <c r="D21" s="2"/>
      <c r="E21" s="188"/>
      <c r="F21" s="158"/>
    </row>
    <row r="22" spans="1:7">
      <c r="A22" s="62"/>
      <c r="B22" s="298" t="s">
        <v>46</v>
      </c>
      <c r="C22" s="298"/>
      <c r="D22" s="298"/>
      <c r="E22" s="299"/>
      <c r="F22" s="156"/>
      <c r="G22" s="5"/>
    </row>
    <row r="23" spans="1:7">
      <c r="A23" s="19"/>
      <c r="B23" s="14"/>
      <c r="C23" s="14"/>
      <c r="D23" s="14"/>
      <c r="E23" s="14"/>
      <c r="F23" s="155"/>
    </row>
    <row r="24" spans="1:7">
      <c r="A24" s="18"/>
      <c r="B24" s="297" t="s">
        <v>57</v>
      </c>
      <c r="C24" s="297"/>
      <c r="D24" s="297"/>
      <c r="E24" s="297"/>
      <c r="F24" s="297"/>
    </row>
    <row r="25" spans="1:7">
      <c r="A25" s="3">
        <v>1</v>
      </c>
      <c r="B25" s="7" t="s">
        <v>85</v>
      </c>
      <c r="C25" s="11"/>
      <c r="D25" s="11"/>
      <c r="E25" s="12"/>
      <c r="F25" s="155"/>
    </row>
    <row r="26" spans="1:7">
      <c r="A26" s="3">
        <v>2</v>
      </c>
      <c r="B26" s="3" t="s">
        <v>130</v>
      </c>
      <c r="C26" s="3"/>
      <c r="D26" s="3"/>
      <c r="E26" s="12"/>
      <c r="F26" s="155"/>
    </row>
    <row r="27" spans="1:7">
      <c r="A27" s="3">
        <v>4</v>
      </c>
      <c r="B27" s="3" t="s">
        <v>86</v>
      </c>
      <c r="C27" s="3"/>
      <c r="D27" s="3"/>
      <c r="E27" s="11"/>
      <c r="F27" s="157"/>
    </row>
    <row r="28" spans="1:7">
      <c r="A28" s="62"/>
      <c r="B28" s="298" t="s">
        <v>58</v>
      </c>
      <c r="C28" s="298"/>
      <c r="D28" s="298"/>
      <c r="E28" s="299"/>
      <c r="F28" s="156"/>
      <c r="G28" s="5"/>
    </row>
    <row r="29" spans="1:7">
      <c r="E29" s="6"/>
      <c r="F29" s="158"/>
    </row>
    <row r="30" spans="1:7">
      <c r="A30" s="11"/>
      <c r="B30" s="300" t="s">
        <v>59</v>
      </c>
      <c r="C30" s="300"/>
      <c r="D30" s="300"/>
      <c r="E30" s="301"/>
      <c r="F30" s="158"/>
    </row>
    <row r="31" spans="1:7">
      <c r="E31" s="6"/>
      <c r="F31" s="158"/>
    </row>
    <row r="32" spans="1:7">
      <c r="E32" s="6"/>
      <c r="F32" s="158"/>
    </row>
    <row r="33" spans="5:6">
      <c r="E33" s="6"/>
      <c r="F33" s="158"/>
    </row>
    <row r="34" spans="5:6">
      <c r="E34" s="6"/>
      <c r="F34" s="158"/>
    </row>
    <row r="35" spans="5:6">
      <c r="E35" s="6"/>
      <c r="F35" s="158"/>
    </row>
    <row r="36" spans="5:6">
      <c r="E36" s="6"/>
      <c r="F36" s="158"/>
    </row>
    <row r="37" spans="5:6">
      <c r="E37" s="6"/>
      <c r="F37" s="158"/>
    </row>
    <row r="38" spans="5:6">
      <c r="E38" s="6"/>
      <c r="F38" s="158"/>
    </row>
    <row r="39" spans="5:6">
      <c r="E39" s="6"/>
      <c r="F39" s="158"/>
    </row>
    <row r="40" spans="5:6">
      <c r="E40" s="6"/>
      <c r="F40" s="158"/>
    </row>
    <row r="41" spans="5:6">
      <c r="E41" s="6"/>
      <c r="F41" s="158"/>
    </row>
    <row r="42" spans="5:6">
      <c r="E42" s="6"/>
      <c r="F42" s="158"/>
    </row>
    <row r="43" spans="5:6">
      <c r="E43" s="6"/>
      <c r="F43" s="158"/>
    </row>
    <row r="44" spans="5:6">
      <c r="E44" s="6"/>
      <c r="F44" s="158"/>
    </row>
    <row r="45" spans="5:6">
      <c r="E45" s="6"/>
      <c r="F45" s="158"/>
    </row>
    <row r="46" spans="5:6">
      <c r="E46" s="6"/>
      <c r="F46" s="158"/>
    </row>
    <row r="47" spans="5:6">
      <c r="E47" s="6"/>
      <c r="F47" s="158"/>
    </row>
    <row r="48" spans="5:6">
      <c r="E48" s="6"/>
      <c r="F48" s="158"/>
    </row>
    <row r="49" spans="5:6">
      <c r="E49" s="6"/>
      <c r="F49" s="158"/>
    </row>
    <row r="50" spans="5:6">
      <c r="E50" s="6"/>
      <c r="F50" s="158"/>
    </row>
    <row r="51" spans="5:6">
      <c r="E51" s="6"/>
      <c r="F51" s="158"/>
    </row>
    <row r="52" spans="5:6">
      <c r="E52" s="6"/>
      <c r="F52" s="158"/>
    </row>
    <row r="53" spans="5:6">
      <c r="E53" s="6"/>
      <c r="F53" s="158"/>
    </row>
    <row r="54" spans="5:6">
      <c r="E54" s="6"/>
      <c r="F54" s="158"/>
    </row>
    <row r="55" spans="5:6">
      <c r="E55" s="6"/>
      <c r="F55" s="158"/>
    </row>
    <row r="56" spans="5:6">
      <c r="E56" s="6"/>
      <c r="F56" s="158"/>
    </row>
    <row r="57" spans="5:6">
      <c r="E57" s="6"/>
      <c r="F57" s="158"/>
    </row>
    <row r="58" spans="5:6">
      <c r="E58" s="6"/>
      <c r="F58" s="158"/>
    </row>
    <row r="59" spans="5:6">
      <c r="E59" s="6"/>
      <c r="F59" s="158"/>
    </row>
    <row r="60" spans="5:6">
      <c r="E60" s="6"/>
      <c r="F60" s="158"/>
    </row>
    <row r="61" spans="5:6">
      <c r="E61" s="6"/>
      <c r="F61" s="158"/>
    </row>
    <row r="62" spans="5:6">
      <c r="E62" s="6"/>
      <c r="F62" s="158"/>
    </row>
    <row r="63" spans="5:6">
      <c r="E63" s="6"/>
      <c r="F63" s="158"/>
    </row>
    <row r="64" spans="5:6">
      <c r="E64" s="6"/>
      <c r="F64" s="158"/>
    </row>
    <row r="65" spans="5:6">
      <c r="E65" s="6"/>
      <c r="F65" s="158"/>
    </row>
    <row r="66" spans="5:6">
      <c r="E66" s="6"/>
      <c r="F66" s="158"/>
    </row>
    <row r="67" spans="5:6">
      <c r="E67" s="6"/>
      <c r="F67" s="158"/>
    </row>
    <row r="68" spans="5:6">
      <c r="E68" s="6"/>
      <c r="F68" s="158"/>
    </row>
    <row r="69" spans="5:6">
      <c r="E69" s="6"/>
      <c r="F69" s="158"/>
    </row>
    <row r="70" spans="5:6">
      <c r="E70" s="6"/>
      <c r="F70" s="158"/>
    </row>
    <row r="71" spans="5:6">
      <c r="E71" s="6"/>
      <c r="F71" s="158"/>
    </row>
    <row r="72" spans="5:6">
      <c r="E72" s="6"/>
      <c r="F72" s="158"/>
    </row>
    <row r="73" spans="5:6">
      <c r="E73" s="6"/>
      <c r="F73" s="158"/>
    </row>
    <row r="74" spans="5:6">
      <c r="E74" s="6"/>
      <c r="F74" s="158"/>
    </row>
    <row r="75" spans="5:6">
      <c r="E75" s="6"/>
      <c r="F75" s="158"/>
    </row>
    <row r="76" spans="5:6">
      <c r="E76" s="6"/>
      <c r="F76" s="158"/>
    </row>
    <row r="77" spans="5:6">
      <c r="E77" s="6"/>
      <c r="F77" s="158"/>
    </row>
    <row r="78" spans="5:6">
      <c r="E78" s="6"/>
      <c r="F78" s="158"/>
    </row>
    <row r="79" spans="5:6">
      <c r="E79" s="6"/>
      <c r="F79" s="158"/>
    </row>
    <row r="80" spans="5:6">
      <c r="E80" s="6"/>
      <c r="F80" s="158"/>
    </row>
    <row r="81" spans="5:6">
      <c r="E81" s="6"/>
      <c r="F81" s="158"/>
    </row>
    <row r="82" spans="5:6">
      <c r="E82" s="6"/>
      <c r="F82" s="158"/>
    </row>
    <row r="83" spans="5:6">
      <c r="E83" s="6"/>
      <c r="F83" s="158"/>
    </row>
    <row r="84" spans="5:6">
      <c r="E84" s="6"/>
      <c r="F84" s="158"/>
    </row>
    <row r="85" spans="5:6">
      <c r="E85" s="6"/>
      <c r="F85" s="158"/>
    </row>
    <row r="86" spans="5:6">
      <c r="E86" s="6"/>
      <c r="F86" s="158"/>
    </row>
    <row r="87" spans="5:6">
      <c r="E87" s="6"/>
      <c r="F87" s="158"/>
    </row>
    <row r="88" spans="5:6">
      <c r="E88" s="6"/>
      <c r="F88" s="158"/>
    </row>
    <row r="89" spans="5:6">
      <c r="E89" s="6"/>
      <c r="F89" s="158"/>
    </row>
    <row r="90" spans="5:6">
      <c r="E90" s="6"/>
      <c r="F90" s="158"/>
    </row>
    <row r="91" spans="5:6">
      <c r="E91" s="6"/>
      <c r="F91" s="158"/>
    </row>
    <row r="92" spans="5:6">
      <c r="E92" s="6"/>
      <c r="F92" s="158"/>
    </row>
    <row r="93" spans="5:6">
      <c r="E93" s="6"/>
      <c r="F93" s="158"/>
    </row>
    <row r="94" spans="5:6">
      <c r="E94" s="6"/>
      <c r="F94" s="158"/>
    </row>
    <row r="95" spans="5:6">
      <c r="E95" s="6"/>
      <c r="F95" s="158"/>
    </row>
    <row r="96" spans="5:6">
      <c r="E96" s="6"/>
      <c r="F96" s="158"/>
    </row>
    <row r="97" spans="5:6">
      <c r="E97" s="6"/>
      <c r="F97" s="158"/>
    </row>
    <row r="98" spans="5:6">
      <c r="E98" s="6"/>
      <c r="F98" s="158"/>
    </row>
    <row r="99" spans="5:6">
      <c r="E99" s="6"/>
      <c r="F99" s="158"/>
    </row>
    <row r="100" spans="5:6">
      <c r="E100" s="6"/>
      <c r="F100" s="158"/>
    </row>
    <row r="101" spans="5:6">
      <c r="E101" s="6"/>
      <c r="F101" s="158"/>
    </row>
    <row r="102" spans="5:6">
      <c r="E102" s="6"/>
      <c r="F102" s="158"/>
    </row>
    <row r="103" spans="5:6">
      <c r="E103" s="6"/>
      <c r="F103" s="158"/>
    </row>
    <row r="104" spans="5:6">
      <c r="E104" s="6"/>
      <c r="F104" s="158"/>
    </row>
    <row r="105" spans="5:6">
      <c r="E105" s="6"/>
      <c r="F105" s="158"/>
    </row>
    <row r="106" spans="5:6">
      <c r="E106" s="6"/>
      <c r="F106" s="158"/>
    </row>
    <row r="107" spans="5:6">
      <c r="E107" s="6"/>
      <c r="F107" s="158"/>
    </row>
    <row r="108" spans="5:6">
      <c r="E108" s="6"/>
      <c r="F108" s="158"/>
    </row>
    <row r="109" spans="5:6">
      <c r="E109" s="6"/>
      <c r="F109" s="158"/>
    </row>
    <row r="110" spans="5:6">
      <c r="E110" s="6"/>
      <c r="F110" s="158"/>
    </row>
    <row r="111" spans="5:6">
      <c r="E111" s="6"/>
      <c r="F111" s="158"/>
    </row>
    <row r="112" spans="5:6">
      <c r="E112" s="6"/>
      <c r="F112" s="158"/>
    </row>
    <row r="113" spans="5:6">
      <c r="E113" s="6"/>
      <c r="F113" s="158"/>
    </row>
    <row r="114" spans="5:6">
      <c r="E114" s="6"/>
      <c r="F114" s="158"/>
    </row>
    <row r="115" spans="5:6">
      <c r="E115" s="6"/>
      <c r="F115" s="158"/>
    </row>
    <row r="116" spans="5:6">
      <c r="E116" s="6"/>
      <c r="F116" s="158"/>
    </row>
    <row r="117" spans="5:6">
      <c r="E117" s="6"/>
      <c r="F117" s="158"/>
    </row>
    <row r="118" spans="5:6">
      <c r="E118" s="6"/>
      <c r="F118" s="158"/>
    </row>
    <row r="119" spans="5:6">
      <c r="E119" s="6"/>
      <c r="F119" s="158"/>
    </row>
    <row r="120" spans="5:6">
      <c r="E120" s="6"/>
      <c r="F120" s="158"/>
    </row>
    <row r="121" spans="5:6">
      <c r="E121" s="6"/>
      <c r="F121" s="158"/>
    </row>
    <row r="122" spans="5:6">
      <c r="E122" s="6"/>
      <c r="F122" s="158"/>
    </row>
    <row r="123" spans="5:6">
      <c r="E123" s="6"/>
      <c r="F123" s="158"/>
    </row>
    <row r="124" spans="5:6">
      <c r="E124" s="6"/>
      <c r="F124" s="158"/>
    </row>
    <row r="125" spans="5:6">
      <c r="E125" s="6"/>
      <c r="F125" s="158"/>
    </row>
    <row r="126" spans="5:6">
      <c r="E126" s="6"/>
      <c r="F126" s="158"/>
    </row>
    <row r="127" spans="5:6">
      <c r="E127" s="6"/>
      <c r="F127" s="158"/>
    </row>
    <row r="128" spans="5:6">
      <c r="E128" s="6"/>
      <c r="F128" s="158"/>
    </row>
    <row r="129" spans="5:6">
      <c r="E129" s="6"/>
      <c r="F129" s="158"/>
    </row>
    <row r="130" spans="5:6">
      <c r="E130" s="6"/>
      <c r="F130" s="158"/>
    </row>
    <row r="131" spans="5:6">
      <c r="E131" s="6"/>
      <c r="F131" s="158"/>
    </row>
    <row r="132" spans="5:6">
      <c r="E132" s="6"/>
      <c r="F132" s="158"/>
    </row>
    <row r="133" spans="5:6">
      <c r="E133" s="6"/>
      <c r="F133" s="158"/>
    </row>
    <row r="134" spans="5:6">
      <c r="E134" s="6"/>
      <c r="F134" s="158"/>
    </row>
    <row r="135" spans="5:6">
      <c r="E135" s="6"/>
      <c r="F135" s="158"/>
    </row>
    <row r="136" spans="5:6">
      <c r="E136" s="6"/>
      <c r="F136" s="158"/>
    </row>
    <row r="137" spans="5:6">
      <c r="E137" s="6"/>
      <c r="F137" s="158"/>
    </row>
    <row r="138" spans="5:6">
      <c r="E138" s="6"/>
      <c r="F138" s="158"/>
    </row>
    <row r="139" spans="5:6">
      <c r="E139" s="6"/>
      <c r="F139" s="158"/>
    </row>
    <row r="140" spans="5:6">
      <c r="E140" s="6"/>
      <c r="F140" s="158"/>
    </row>
    <row r="141" spans="5:6">
      <c r="E141" s="6"/>
      <c r="F141" s="158"/>
    </row>
    <row r="142" spans="5:6">
      <c r="E142" s="6"/>
      <c r="F142" s="158"/>
    </row>
    <row r="143" spans="5:6">
      <c r="E143" s="6"/>
      <c r="F143" s="158"/>
    </row>
    <row r="144" spans="5:6">
      <c r="E144" s="6"/>
      <c r="F144" s="158"/>
    </row>
    <row r="145" spans="5:6">
      <c r="E145" s="6"/>
      <c r="F145" s="158"/>
    </row>
    <row r="146" spans="5:6">
      <c r="E146" s="6"/>
      <c r="F146" s="158"/>
    </row>
    <row r="147" spans="5:6">
      <c r="E147" s="6"/>
      <c r="F147" s="158"/>
    </row>
    <row r="148" spans="5:6">
      <c r="E148" s="6"/>
      <c r="F148" s="158"/>
    </row>
    <row r="149" spans="5:6">
      <c r="E149" s="6"/>
      <c r="F149" s="158"/>
    </row>
    <row r="150" spans="5:6">
      <c r="E150" s="6"/>
      <c r="F150" s="158"/>
    </row>
    <row r="151" spans="5:6">
      <c r="E151" s="6"/>
      <c r="F151" s="158"/>
    </row>
    <row r="152" spans="5:6">
      <c r="E152" s="6"/>
      <c r="F152" s="158"/>
    </row>
    <row r="153" spans="5:6">
      <c r="E153" s="6"/>
      <c r="F153" s="158"/>
    </row>
    <row r="154" spans="5:6">
      <c r="E154" s="6"/>
      <c r="F154" s="158"/>
    </row>
    <row r="155" spans="5:6">
      <c r="E155" s="6"/>
      <c r="F155" s="158"/>
    </row>
    <row r="156" spans="5:6">
      <c r="E156" s="6"/>
      <c r="F156" s="158"/>
    </row>
    <row r="157" spans="5:6">
      <c r="E157" s="6"/>
      <c r="F157" s="158"/>
    </row>
    <row r="158" spans="5:6">
      <c r="E158" s="6"/>
      <c r="F158" s="158"/>
    </row>
    <row r="159" spans="5:6">
      <c r="E159" s="6"/>
      <c r="F159" s="158"/>
    </row>
    <row r="160" spans="5:6">
      <c r="E160" s="6"/>
      <c r="F160" s="158"/>
    </row>
    <row r="161" spans="5:6">
      <c r="E161" s="6"/>
      <c r="F161" s="158"/>
    </row>
    <row r="162" spans="5:6">
      <c r="E162" s="6"/>
      <c r="F162" s="158"/>
    </row>
    <row r="163" spans="5:6">
      <c r="E163" s="6"/>
      <c r="F163" s="158"/>
    </row>
    <row r="164" spans="5:6">
      <c r="E164" s="6"/>
      <c r="F164" s="158"/>
    </row>
    <row r="165" spans="5:6">
      <c r="E165" s="6"/>
      <c r="F165" s="158"/>
    </row>
    <row r="166" spans="5:6">
      <c r="E166" s="6"/>
      <c r="F166" s="158"/>
    </row>
    <row r="167" spans="5:6">
      <c r="E167" s="6"/>
      <c r="F167" s="158"/>
    </row>
    <row r="168" spans="5:6">
      <c r="E168" s="6"/>
      <c r="F168" s="158"/>
    </row>
    <row r="169" spans="5:6">
      <c r="E169" s="6"/>
      <c r="F169" s="158"/>
    </row>
    <row r="170" spans="5:6">
      <c r="E170" s="6"/>
      <c r="F170" s="158"/>
    </row>
    <row r="171" spans="5:6">
      <c r="E171" s="6"/>
      <c r="F171" s="158"/>
    </row>
    <row r="172" spans="5:6">
      <c r="E172" s="6"/>
      <c r="F172" s="158"/>
    </row>
    <row r="173" spans="5:6">
      <c r="E173" s="6"/>
      <c r="F173" s="158"/>
    </row>
    <row r="174" spans="5:6">
      <c r="E174" s="6"/>
      <c r="F174" s="158"/>
    </row>
    <row r="175" spans="5:6">
      <c r="E175" s="6"/>
      <c r="F175" s="158"/>
    </row>
    <row r="176" spans="5:6">
      <c r="E176" s="6"/>
      <c r="F176" s="158"/>
    </row>
    <row r="177" spans="5:6">
      <c r="E177" s="6"/>
      <c r="F177" s="158"/>
    </row>
    <row r="178" spans="5:6">
      <c r="E178" s="6"/>
      <c r="F178" s="158"/>
    </row>
    <row r="179" spans="5:6">
      <c r="E179" s="6"/>
      <c r="F179" s="158"/>
    </row>
    <row r="180" spans="5:6">
      <c r="E180" s="6"/>
      <c r="F180" s="158"/>
    </row>
    <row r="181" spans="5:6">
      <c r="E181" s="6"/>
      <c r="F181" s="158"/>
    </row>
    <row r="182" spans="5:6">
      <c r="E182" s="6"/>
      <c r="F182" s="158"/>
    </row>
    <row r="183" spans="5:6">
      <c r="E183" s="6"/>
      <c r="F183" s="158"/>
    </row>
    <row r="184" spans="5:6">
      <c r="E184" s="6"/>
      <c r="F184" s="158"/>
    </row>
    <row r="185" spans="5:6">
      <c r="E185" s="6"/>
      <c r="F185" s="158"/>
    </row>
    <row r="186" spans="5:6">
      <c r="E186" s="6"/>
      <c r="F186" s="158"/>
    </row>
    <row r="187" spans="5:6">
      <c r="E187" s="6"/>
      <c r="F187" s="158"/>
    </row>
    <row r="188" spans="5:6">
      <c r="E188" s="6"/>
      <c r="F188" s="158"/>
    </row>
    <row r="189" spans="5:6">
      <c r="E189" s="6"/>
      <c r="F189" s="158"/>
    </row>
    <row r="190" spans="5:6">
      <c r="E190" s="6"/>
      <c r="F190" s="158"/>
    </row>
    <row r="191" spans="5:6">
      <c r="E191" s="6"/>
      <c r="F191" s="158"/>
    </row>
    <row r="192" spans="5:6">
      <c r="E192" s="6"/>
      <c r="F192" s="158"/>
    </row>
    <row r="193" spans="5:6">
      <c r="E193" s="6"/>
      <c r="F193" s="158"/>
    </row>
    <row r="194" spans="5:6">
      <c r="E194" s="6"/>
      <c r="F194" s="158"/>
    </row>
    <row r="195" spans="5:6">
      <c r="E195" s="6"/>
      <c r="F195" s="158"/>
    </row>
    <row r="196" spans="5:6">
      <c r="E196" s="6"/>
      <c r="F196" s="158"/>
    </row>
    <row r="197" spans="5:6">
      <c r="E197" s="6"/>
      <c r="F197" s="158"/>
    </row>
    <row r="198" spans="5:6">
      <c r="E198" s="6"/>
      <c r="F198" s="158"/>
    </row>
    <row r="199" spans="5:6">
      <c r="E199" s="6"/>
      <c r="F199" s="158"/>
    </row>
    <row r="200" spans="5:6">
      <c r="E200" s="6"/>
      <c r="F200" s="158"/>
    </row>
    <row r="201" spans="5:6">
      <c r="E201" s="6"/>
      <c r="F201" s="158"/>
    </row>
    <row r="202" spans="5:6">
      <c r="E202" s="6"/>
      <c r="F202" s="158"/>
    </row>
    <row r="203" spans="5:6">
      <c r="E203" s="6"/>
      <c r="F203" s="158"/>
    </row>
    <row r="204" spans="5:6">
      <c r="E204" s="6"/>
      <c r="F204" s="158"/>
    </row>
    <row r="205" spans="5:6">
      <c r="E205" s="6"/>
      <c r="F205" s="158"/>
    </row>
    <row r="206" spans="5:6">
      <c r="E206" s="6"/>
      <c r="F206" s="158"/>
    </row>
    <row r="207" spans="5:6">
      <c r="E207" s="6"/>
      <c r="F207" s="158"/>
    </row>
    <row r="208" spans="5:6">
      <c r="E208" s="6"/>
      <c r="F208" s="158"/>
    </row>
    <row r="209" spans="5:6">
      <c r="E209" s="6"/>
      <c r="F209" s="158"/>
    </row>
    <row r="210" spans="5:6">
      <c r="E210" s="6"/>
      <c r="F210" s="158"/>
    </row>
    <row r="211" spans="5:6">
      <c r="E211" s="6"/>
      <c r="F211" s="158"/>
    </row>
    <row r="212" spans="5:6">
      <c r="E212" s="6"/>
      <c r="F212" s="158"/>
    </row>
    <row r="213" spans="5:6">
      <c r="E213" s="6"/>
      <c r="F213" s="158"/>
    </row>
    <row r="214" spans="5:6">
      <c r="E214" s="6"/>
      <c r="F214" s="158"/>
    </row>
    <row r="215" spans="5:6">
      <c r="E215" s="6"/>
      <c r="F215" s="158"/>
    </row>
    <row r="216" spans="5:6">
      <c r="E216" s="6"/>
      <c r="F216" s="158"/>
    </row>
    <row r="217" spans="5:6">
      <c r="E217" s="6"/>
      <c r="F217" s="158"/>
    </row>
    <row r="218" spans="5:6">
      <c r="E218" s="6"/>
      <c r="F218" s="158"/>
    </row>
    <row r="219" spans="5:6">
      <c r="E219" s="6"/>
      <c r="F219" s="158"/>
    </row>
    <row r="220" spans="5:6">
      <c r="E220" s="6"/>
      <c r="F220" s="158"/>
    </row>
    <row r="221" spans="5:6">
      <c r="E221" s="6"/>
      <c r="F221" s="158"/>
    </row>
    <row r="222" spans="5:6">
      <c r="E222" s="6"/>
      <c r="F222" s="158"/>
    </row>
    <row r="223" spans="5:6">
      <c r="E223" s="6"/>
      <c r="F223" s="158"/>
    </row>
    <row r="224" spans="5:6">
      <c r="E224" s="6"/>
      <c r="F224" s="158"/>
    </row>
    <row r="225" spans="5:6">
      <c r="E225" s="6"/>
      <c r="F225" s="158"/>
    </row>
    <row r="226" spans="5:6">
      <c r="E226" s="6"/>
      <c r="F226" s="158"/>
    </row>
    <row r="227" spans="5:6">
      <c r="E227" s="6"/>
      <c r="F227" s="158"/>
    </row>
    <row r="228" spans="5:6">
      <c r="E228" s="6"/>
      <c r="F228" s="158"/>
    </row>
    <row r="229" spans="5:6">
      <c r="E229" s="6"/>
      <c r="F229" s="158"/>
    </row>
    <row r="230" spans="5:6">
      <c r="E230" s="6"/>
      <c r="F230" s="158"/>
    </row>
    <row r="231" spans="5:6">
      <c r="E231" s="6"/>
      <c r="F231" s="158"/>
    </row>
    <row r="232" spans="5:6">
      <c r="E232" s="6"/>
      <c r="F232" s="158"/>
    </row>
    <row r="233" spans="5:6">
      <c r="E233" s="6"/>
      <c r="F233" s="158"/>
    </row>
    <row r="234" spans="5:6">
      <c r="E234" s="6"/>
      <c r="F234" s="158"/>
    </row>
    <row r="235" spans="5:6">
      <c r="E235" s="6"/>
      <c r="F235" s="158"/>
    </row>
    <row r="236" spans="5:6">
      <c r="E236" s="6"/>
      <c r="F236" s="158"/>
    </row>
    <row r="237" spans="5:6">
      <c r="E237" s="6"/>
      <c r="F237" s="158"/>
    </row>
    <row r="238" spans="5:6">
      <c r="E238" s="6"/>
      <c r="F238" s="158"/>
    </row>
    <row r="239" spans="5:6">
      <c r="E239" s="6"/>
      <c r="F239" s="158"/>
    </row>
    <row r="240" spans="5:6">
      <c r="E240" s="6"/>
      <c r="F240" s="158"/>
    </row>
    <row r="241" spans="5:6">
      <c r="E241" s="6"/>
      <c r="F241" s="158"/>
    </row>
    <row r="242" spans="5:6">
      <c r="E242" s="6"/>
      <c r="F242" s="158"/>
    </row>
    <row r="243" spans="5:6">
      <c r="E243" s="6"/>
      <c r="F243" s="158"/>
    </row>
    <row r="244" spans="5:6">
      <c r="E244" s="6"/>
      <c r="F244" s="158"/>
    </row>
    <row r="245" spans="5:6">
      <c r="E245" s="6"/>
      <c r="F245" s="158"/>
    </row>
    <row r="246" spans="5:6">
      <c r="E246" s="6"/>
      <c r="F246" s="158"/>
    </row>
    <row r="247" spans="5:6">
      <c r="E247" s="6"/>
      <c r="F247" s="158"/>
    </row>
    <row r="248" spans="5:6">
      <c r="E248" s="6"/>
      <c r="F248" s="158"/>
    </row>
    <row r="249" spans="5:6">
      <c r="E249" s="6"/>
      <c r="F249" s="158"/>
    </row>
    <row r="250" spans="5:6">
      <c r="E250" s="6"/>
      <c r="F250" s="158"/>
    </row>
    <row r="251" spans="5:6">
      <c r="E251" s="6"/>
      <c r="F251" s="158"/>
    </row>
    <row r="252" spans="5:6">
      <c r="E252" s="6"/>
      <c r="F252" s="158"/>
    </row>
    <row r="253" spans="5:6">
      <c r="E253" s="6"/>
      <c r="F253" s="158"/>
    </row>
    <row r="254" spans="5:6">
      <c r="E254" s="6"/>
      <c r="F254" s="158"/>
    </row>
    <row r="255" spans="5:6">
      <c r="E255" s="6"/>
      <c r="F255" s="158"/>
    </row>
    <row r="256" spans="5:6">
      <c r="E256" s="6"/>
      <c r="F256" s="158"/>
    </row>
    <row r="257" spans="5:6">
      <c r="E257" s="6"/>
      <c r="F257" s="158"/>
    </row>
    <row r="258" spans="5:6">
      <c r="E258" s="6"/>
      <c r="F258" s="158"/>
    </row>
    <row r="259" spans="5:6">
      <c r="E259" s="6"/>
      <c r="F259" s="158"/>
    </row>
    <row r="260" spans="5:6">
      <c r="E260" s="6"/>
      <c r="F260" s="158"/>
    </row>
    <row r="261" spans="5:6">
      <c r="E261" s="6"/>
      <c r="F261" s="158"/>
    </row>
    <row r="262" spans="5:6">
      <c r="E262" s="6"/>
      <c r="F262" s="158"/>
    </row>
    <row r="263" spans="5:6">
      <c r="E263" s="6"/>
      <c r="F263" s="158"/>
    </row>
    <row r="264" spans="5:6">
      <c r="E264" s="6"/>
      <c r="F264" s="158"/>
    </row>
    <row r="265" spans="5:6">
      <c r="E265" s="6"/>
      <c r="F265" s="158"/>
    </row>
    <row r="266" spans="5:6">
      <c r="E266" s="6"/>
      <c r="F266" s="158"/>
    </row>
    <row r="267" spans="5:6">
      <c r="E267" s="6"/>
      <c r="F267" s="158"/>
    </row>
    <row r="268" spans="5:6">
      <c r="E268" s="6"/>
      <c r="F268" s="158"/>
    </row>
    <row r="269" spans="5:6">
      <c r="E269" s="6"/>
      <c r="F269" s="158"/>
    </row>
    <row r="270" spans="5:6">
      <c r="E270" s="6"/>
      <c r="F270" s="158"/>
    </row>
    <row r="271" spans="5:6">
      <c r="E271" s="6"/>
      <c r="F271" s="158"/>
    </row>
    <row r="272" spans="5:6">
      <c r="E272" s="6"/>
      <c r="F272" s="158"/>
    </row>
    <row r="273" spans="5:6">
      <c r="E273" s="6"/>
      <c r="F273" s="158"/>
    </row>
    <row r="274" spans="5:6">
      <c r="E274" s="6"/>
      <c r="F274" s="158"/>
    </row>
    <row r="275" spans="5:6">
      <c r="E275" s="6"/>
      <c r="F275" s="158"/>
    </row>
    <row r="276" spans="5:6">
      <c r="E276" s="6"/>
      <c r="F276" s="158"/>
    </row>
    <row r="277" spans="5:6">
      <c r="E277" s="6"/>
      <c r="F277" s="158"/>
    </row>
    <row r="278" spans="5:6">
      <c r="E278" s="6"/>
      <c r="F278" s="158"/>
    </row>
    <row r="279" spans="5:6">
      <c r="E279" s="6"/>
      <c r="F279" s="158"/>
    </row>
    <row r="280" spans="5:6">
      <c r="E280" s="6"/>
      <c r="F280" s="158"/>
    </row>
    <row r="281" spans="5:6">
      <c r="E281" s="6"/>
      <c r="F281" s="158"/>
    </row>
    <row r="282" spans="5:6">
      <c r="E282" s="6"/>
      <c r="F282" s="158"/>
    </row>
    <row r="283" spans="5:6">
      <c r="E283" s="6"/>
      <c r="F283" s="158"/>
    </row>
    <row r="284" spans="5:6">
      <c r="E284" s="6"/>
      <c r="F284" s="158"/>
    </row>
    <row r="285" spans="5:6">
      <c r="E285" s="6"/>
      <c r="F285" s="158"/>
    </row>
    <row r="286" spans="5:6">
      <c r="E286" s="6"/>
      <c r="F286" s="158"/>
    </row>
    <row r="287" spans="5:6">
      <c r="E287" s="6"/>
      <c r="F287" s="158"/>
    </row>
    <row r="288" spans="5:6">
      <c r="E288" s="6"/>
      <c r="F288" s="158"/>
    </row>
    <row r="289" spans="5:6">
      <c r="E289" s="6"/>
      <c r="F289" s="158"/>
    </row>
    <row r="290" spans="5:6">
      <c r="E290" s="6"/>
      <c r="F290" s="158"/>
    </row>
    <row r="291" spans="5:6">
      <c r="E291" s="6"/>
      <c r="F291" s="158"/>
    </row>
    <row r="292" spans="5:6">
      <c r="E292" s="6"/>
      <c r="F292" s="158"/>
    </row>
    <row r="293" spans="5:6">
      <c r="E293" s="6"/>
      <c r="F293" s="158"/>
    </row>
    <row r="294" spans="5:6">
      <c r="E294" s="6"/>
      <c r="F294" s="158"/>
    </row>
    <row r="295" spans="5:6">
      <c r="E295" s="6"/>
      <c r="F295" s="158"/>
    </row>
    <row r="296" spans="5:6">
      <c r="E296" s="6"/>
      <c r="F296" s="158"/>
    </row>
    <row r="297" spans="5:6">
      <c r="E297" s="6"/>
      <c r="F297" s="158"/>
    </row>
    <row r="298" spans="5:6">
      <c r="E298" s="6"/>
      <c r="F298" s="158"/>
    </row>
    <row r="299" spans="5:6">
      <c r="E299" s="6"/>
      <c r="F299" s="158"/>
    </row>
    <row r="300" spans="5:6">
      <c r="E300" s="6"/>
      <c r="F300" s="158"/>
    </row>
    <row r="301" spans="5:6">
      <c r="E301" s="6"/>
      <c r="F301" s="158"/>
    </row>
    <row r="302" spans="5:6">
      <c r="E302" s="6"/>
      <c r="F302" s="158"/>
    </row>
    <row r="303" spans="5:6">
      <c r="E303" s="6"/>
      <c r="F303" s="158"/>
    </row>
    <row r="304" spans="5:6">
      <c r="E304" s="6"/>
      <c r="F304" s="158"/>
    </row>
    <row r="305" spans="5:6">
      <c r="E305" s="6"/>
      <c r="F305" s="158"/>
    </row>
    <row r="306" spans="5:6">
      <c r="E306" s="6"/>
      <c r="F306" s="158"/>
    </row>
    <row r="307" spans="5:6">
      <c r="E307" s="6"/>
      <c r="F307" s="158"/>
    </row>
    <row r="308" spans="5:6">
      <c r="E308" s="6"/>
      <c r="F308" s="158"/>
    </row>
    <row r="309" spans="5:6">
      <c r="E309" s="6"/>
      <c r="F309" s="158"/>
    </row>
    <row r="310" spans="5:6">
      <c r="E310" s="6"/>
      <c r="F310" s="158"/>
    </row>
    <row r="311" spans="5:6">
      <c r="E311" s="6"/>
      <c r="F311" s="158"/>
    </row>
    <row r="312" spans="5:6">
      <c r="E312" s="6"/>
      <c r="F312" s="158"/>
    </row>
    <row r="313" spans="5:6">
      <c r="E313" s="6"/>
      <c r="F313" s="158"/>
    </row>
    <row r="314" spans="5:6">
      <c r="E314" s="6"/>
      <c r="F314" s="158"/>
    </row>
    <row r="315" spans="5:6">
      <c r="E315" s="6"/>
      <c r="F315" s="158"/>
    </row>
    <row r="316" spans="5:6">
      <c r="E316" s="6"/>
      <c r="F316" s="158"/>
    </row>
    <row r="317" spans="5:6">
      <c r="E317" s="6"/>
      <c r="F317" s="158"/>
    </row>
    <row r="318" spans="5:6">
      <c r="E318" s="6"/>
      <c r="F318" s="158"/>
    </row>
    <row r="319" spans="5:6">
      <c r="E319" s="6"/>
      <c r="F319" s="158"/>
    </row>
    <row r="320" spans="5:6">
      <c r="E320" s="6"/>
      <c r="F320" s="158"/>
    </row>
    <row r="321" spans="5:6">
      <c r="E321" s="6"/>
      <c r="F321" s="158"/>
    </row>
    <row r="322" spans="5:6">
      <c r="E322" s="6"/>
      <c r="F322" s="158"/>
    </row>
    <row r="323" spans="5:6">
      <c r="E323" s="6"/>
      <c r="F323" s="158"/>
    </row>
    <row r="324" spans="5:6">
      <c r="E324" s="6"/>
      <c r="F324" s="158"/>
    </row>
    <row r="325" spans="5:6">
      <c r="E325" s="6"/>
      <c r="F325" s="158"/>
    </row>
    <row r="326" spans="5:6">
      <c r="E326" s="6"/>
      <c r="F326" s="158"/>
    </row>
    <row r="327" spans="5:6">
      <c r="E327" s="6"/>
      <c r="F327" s="158"/>
    </row>
    <row r="328" spans="5:6">
      <c r="E328" s="6"/>
      <c r="F328" s="158"/>
    </row>
    <row r="329" spans="5:6">
      <c r="E329" s="6"/>
      <c r="F329" s="158"/>
    </row>
    <row r="330" spans="5:6">
      <c r="E330" s="6"/>
      <c r="F330" s="158"/>
    </row>
    <row r="331" spans="5:6">
      <c r="E331" s="6"/>
      <c r="F331" s="158"/>
    </row>
    <row r="332" spans="5:6">
      <c r="E332" s="6"/>
      <c r="F332" s="158"/>
    </row>
    <row r="333" spans="5:6">
      <c r="E333" s="6"/>
      <c r="F333" s="158"/>
    </row>
    <row r="334" spans="5:6">
      <c r="E334" s="6"/>
      <c r="F334" s="158"/>
    </row>
    <row r="335" spans="5:6">
      <c r="E335" s="6"/>
      <c r="F335" s="158"/>
    </row>
    <row r="336" spans="5:6">
      <c r="E336" s="6"/>
      <c r="F336" s="158"/>
    </row>
    <row r="337" spans="5:6">
      <c r="E337" s="6"/>
      <c r="F337" s="158"/>
    </row>
    <row r="338" spans="5:6">
      <c r="E338" s="6"/>
      <c r="F338" s="158"/>
    </row>
    <row r="339" spans="5:6">
      <c r="E339" s="6"/>
      <c r="F339" s="158"/>
    </row>
    <row r="340" spans="5:6">
      <c r="E340" s="6"/>
      <c r="F340" s="158"/>
    </row>
    <row r="341" spans="5:6">
      <c r="E341" s="6"/>
      <c r="F341" s="158"/>
    </row>
    <row r="342" spans="5:6">
      <c r="E342" s="6"/>
      <c r="F342" s="158"/>
    </row>
    <row r="343" spans="5:6">
      <c r="E343" s="6"/>
      <c r="F343" s="158"/>
    </row>
    <row r="344" spans="5:6">
      <c r="E344" s="6"/>
      <c r="F344" s="158"/>
    </row>
    <row r="345" spans="5:6">
      <c r="E345" s="6"/>
      <c r="F345" s="158"/>
    </row>
    <row r="346" spans="5:6">
      <c r="E346" s="6"/>
      <c r="F346" s="158"/>
    </row>
    <row r="347" spans="5:6">
      <c r="E347" s="6"/>
      <c r="F347" s="158"/>
    </row>
    <row r="348" spans="5:6">
      <c r="E348" s="6"/>
      <c r="F348" s="158"/>
    </row>
    <row r="349" spans="5:6">
      <c r="E349" s="6"/>
      <c r="F349" s="158"/>
    </row>
    <row r="350" spans="5:6">
      <c r="E350" s="6"/>
      <c r="F350" s="158"/>
    </row>
    <row r="351" spans="5:6">
      <c r="E351" s="6"/>
      <c r="F351" s="158"/>
    </row>
    <row r="352" spans="5:6">
      <c r="E352" s="6"/>
      <c r="F352" s="158"/>
    </row>
    <row r="353" spans="5:6">
      <c r="E353" s="6"/>
      <c r="F353" s="158"/>
    </row>
    <row r="354" spans="5:6">
      <c r="E354" s="6"/>
      <c r="F354" s="158"/>
    </row>
    <row r="355" spans="5:6">
      <c r="E355" s="6"/>
      <c r="F355" s="158"/>
    </row>
    <row r="356" spans="5:6">
      <c r="E356" s="6"/>
      <c r="F356" s="158"/>
    </row>
    <row r="357" spans="5:6">
      <c r="E357" s="6"/>
      <c r="F357" s="158"/>
    </row>
    <row r="358" spans="5:6">
      <c r="E358" s="6"/>
      <c r="F358" s="158"/>
    </row>
    <row r="359" spans="5:6">
      <c r="E359" s="6"/>
      <c r="F359" s="158"/>
    </row>
    <row r="360" spans="5:6">
      <c r="E360" s="6"/>
      <c r="F360" s="158"/>
    </row>
    <row r="361" spans="5:6">
      <c r="E361" s="6"/>
      <c r="F361" s="158"/>
    </row>
    <row r="362" spans="5:6">
      <c r="E362" s="6"/>
      <c r="F362" s="158"/>
    </row>
    <row r="363" spans="5:6">
      <c r="E363" s="6"/>
      <c r="F363" s="158"/>
    </row>
    <row r="364" spans="5:6">
      <c r="E364" s="6"/>
      <c r="F364" s="158"/>
    </row>
    <row r="365" spans="5:6">
      <c r="E365" s="6"/>
      <c r="F365" s="158"/>
    </row>
    <row r="366" spans="5:6">
      <c r="E366" s="6"/>
      <c r="F366" s="158"/>
    </row>
    <row r="367" spans="5:6">
      <c r="E367" s="6"/>
      <c r="F367" s="158"/>
    </row>
    <row r="368" spans="5:6">
      <c r="E368" s="6"/>
      <c r="F368" s="158"/>
    </row>
    <row r="369" spans="5:6">
      <c r="E369" s="6"/>
      <c r="F369" s="158"/>
    </row>
    <row r="370" spans="5:6">
      <c r="E370" s="6"/>
      <c r="F370" s="158"/>
    </row>
    <row r="371" spans="5:6">
      <c r="E371" s="6"/>
      <c r="F371" s="158"/>
    </row>
    <row r="372" spans="5:6">
      <c r="E372" s="6"/>
      <c r="F372" s="158"/>
    </row>
    <row r="373" spans="5:6">
      <c r="E373" s="6"/>
      <c r="F373" s="158"/>
    </row>
    <row r="374" spans="5:6">
      <c r="E374" s="6"/>
      <c r="F374" s="158"/>
    </row>
    <row r="375" spans="5:6">
      <c r="E375" s="6"/>
      <c r="F375" s="158"/>
    </row>
    <row r="376" spans="5:6">
      <c r="E376" s="6"/>
      <c r="F376" s="158"/>
    </row>
    <row r="377" spans="5:6">
      <c r="E377" s="6"/>
      <c r="F377" s="158"/>
    </row>
    <row r="378" spans="5:6">
      <c r="E378" s="6"/>
      <c r="F378" s="158"/>
    </row>
    <row r="379" spans="5:6">
      <c r="E379" s="6"/>
      <c r="F379" s="158"/>
    </row>
    <row r="380" spans="5:6">
      <c r="E380" s="6"/>
      <c r="F380" s="158"/>
    </row>
    <row r="381" spans="5:6">
      <c r="E381" s="6"/>
      <c r="F381" s="158"/>
    </row>
    <row r="382" spans="5:6">
      <c r="E382" s="6"/>
      <c r="F382" s="158"/>
    </row>
    <row r="383" spans="5:6">
      <c r="E383" s="6"/>
      <c r="F383" s="158"/>
    </row>
    <row r="384" spans="5:6">
      <c r="E384" s="6"/>
      <c r="F384" s="158"/>
    </row>
    <row r="385" spans="5:6">
      <c r="E385" s="6"/>
      <c r="F385" s="158"/>
    </row>
    <row r="386" spans="5:6">
      <c r="E386" s="6"/>
      <c r="F386" s="158"/>
    </row>
    <row r="387" spans="5:6">
      <c r="E387" s="6"/>
      <c r="F387" s="158"/>
    </row>
    <row r="388" spans="5:6">
      <c r="E388" s="6"/>
      <c r="F388" s="158"/>
    </row>
    <row r="389" spans="5:6">
      <c r="E389" s="6"/>
      <c r="F389" s="158"/>
    </row>
    <row r="390" spans="5:6">
      <c r="E390" s="6"/>
      <c r="F390" s="158"/>
    </row>
    <row r="391" spans="5:6">
      <c r="E391" s="6"/>
      <c r="F391" s="158"/>
    </row>
    <row r="392" spans="5:6">
      <c r="E392" s="6"/>
      <c r="F392" s="158"/>
    </row>
    <row r="393" spans="5:6">
      <c r="E393" s="6"/>
      <c r="F393" s="158"/>
    </row>
    <row r="394" spans="5:6">
      <c r="E394" s="6"/>
      <c r="F394" s="158"/>
    </row>
    <row r="395" spans="5:6">
      <c r="E395" s="6"/>
      <c r="F395" s="158"/>
    </row>
    <row r="396" spans="5:6">
      <c r="E396" s="6"/>
      <c r="F396" s="158"/>
    </row>
    <row r="397" spans="5:6">
      <c r="E397" s="6"/>
      <c r="F397" s="158"/>
    </row>
    <row r="398" spans="5:6">
      <c r="E398" s="6"/>
      <c r="F398" s="158"/>
    </row>
    <row r="399" spans="5:6">
      <c r="E399" s="6"/>
      <c r="F399" s="158"/>
    </row>
    <row r="400" spans="5:6">
      <c r="E400" s="6"/>
      <c r="F400" s="158"/>
    </row>
    <row r="401" spans="5:6">
      <c r="E401" s="6"/>
      <c r="F401" s="158"/>
    </row>
    <row r="402" spans="5:6">
      <c r="E402" s="6"/>
      <c r="F402" s="158"/>
    </row>
    <row r="403" spans="5:6">
      <c r="E403" s="6"/>
      <c r="F403" s="158"/>
    </row>
    <row r="404" spans="5:6">
      <c r="E404" s="6"/>
      <c r="F404" s="158"/>
    </row>
    <row r="405" spans="5:6">
      <c r="E405" s="6"/>
      <c r="F405" s="158"/>
    </row>
    <row r="406" spans="5:6">
      <c r="E406" s="6"/>
      <c r="F406" s="158"/>
    </row>
    <row r="407" spans="5:6">
      <c r="E407" s="6"/>
      <c r="F407" s="158"/>
    </row>
    <row r="408" spans="5:6">
      <c r="E408" s="6"/>
      <c r="F408" s="158"/>
    </row>
    <row r="409" spans="5:6">
      <c r="E409" s="6"/>
      <c r="F409" s="158"/>
    </row>
    <row r="410" spans="5:6">
      <c r="E410" s="6"/>
      <c r="F410" s="158"/>
    </row>
    <row r="411" spans="5:6">
      <c r="E411" s="6"/>
      <c r="F411" s="158"/>
    </row>
    <row r="412" spans="5:6">
      <c r="E412" s="6"/>
      <c r="F412" s="158"/>
    </row>
    <row r="413" spans="5:6">
      <c r="E413" s="6"/>
      <c r="F413" s="158"/>
    </row>
    <row r="414" spans="5:6">
      <c r="E414" s="6"/>
      <c r="F414" s="158"/>
    </row>
    <row r="415" spans="5:6">
      <c r="E415" s="6"/>
      <c r="F415" s="158"/>
    </row>
    <row r="416" spans="5:6">
      <c r="E416" s="6"/>
      <c r="F416" s="158"/>
    </row>
    <row r="417" spans="5:6">
      <c r="E417" s="6"/>
      <c r="F417" s="158"/>
    </row>
    <row r="418" spans="5:6">
      <c r="E418" s="6"/>
      <c r="F418" s="158"/>
    </row>
    <row r="419" spans="5:6">
      <c r="E419" s="6"/>
      <c r="F419" s="158"/>
    </row>
    <row r="420" spans="5:6">
      <c r="E420" s="6"/>
      <c r="F420" s="158"/>
    </row>
    <row r="421" spans="5:6">
      <c r="E421" s="6"/>
      <c r="F421" s="158"/>
    </row>
    <row r="422" spans="5:6">
      <c r="E422" s="6"/>
      <c r="F422" s="158"/>
    </row>
    <row r="423" spans="5:6">
      <c r="E423" s="6"/>
      <c r="F423" s="158"/>
    </row>
    <row r="424" spans="5:6">
      <c r="E424" s="6"/>
      <c r="F424" s="158"/>
    </row>
    <row r="425" spans="5:6">
      <c r="E425" s="6"/>
      <c r="F425" s="158"/>
    </row>
    <row r="426" spans="5:6">
      <c r="E426" s="6"/>
      <c r="F426" s="158"/>
    </row>
    <row r="427" spans="5:6">
      <c r="E427" s="6"/>
      <c r="F427" s="158"/>
    </row>
    <row r="428" spans="5:6">
      <c r="E428" s="6"/>
      <c r="F428" s="158"/>
    </row>
    <row r="429" spans="5:6">
      <c r="E429" s="6"/>
      <c r="F429" s="158"/>
    </row>
    <row r="430" spans="5:6">
      <c r="E430" s="6"/>
      <c r="F430" s="158"/>
    </row>
    <row r="431" spans="5:6">
      <c r="E431" s="6"/>
      <c r="F431" s="158"/>
    </row>
    <row r="432" spans="5:6">
      <c r="E432" s="6"/>
      <c r="F432" s="158"/>
    </row>
    <row r="433" spans="5:6">
      <c r="E433" s="6"/>
      <c r="F433" s="158"/>
    </row>
    <row r="434" spans="5:6">
      <c r="E434" s="6"/>
      <c r="F434" s="158"/>
    </row>
    <row r="435" spans="5:6">
      <c r="E435" s="6"/>
      <c r="F435" s="158"/>
    </row>
    <row r="436" spans="5:6">
      <c r="E436" s="6"/>
      <c r="F436" s="158"/>
    </row>
    <row r="437" spans="5:6">
      <c r="E437" s="6"/>
      <c r="F437" s="158"/>
    </row>
    <row r="438" spans="5:6">
      <c r="E438" s="6"/>
      <c r="F438" s="158"/>
    </row>
    <row r="439" spans="5:6">
      <c r="E439" s="6"/>
      <c r="F439" s="158"/>
    </row>
    <row r="440" spans="5:6">
      <c r="E440" s="6"/>
      <c r="F440" s="158"/>
    </row>
    <row r="441" spans="5:6">
      <c r="E441" s="6"/>
      <c r="F441" s="158"/>
    </row>
    <row r="442" spans="5:6">
      <c r="E442" s="6"/>
      <c r="F442" s="158"/>
    </row>
    <row r="443" spans="5:6">
      <c r="E443" s="6"/>
      <c r="F443" s="158"/>
    </row>
    <row r="444" spans="5:6">
      <c r="E444" s="6"/>
      <c r="F444" s="158"/>
    </row>
    <row r="445" spans="5:6">
      <c r="E445" s="6"/>
      <c r="F445" s="158"/>
    </row>
    <row r="446" spans="5:6">
      <c r="E446" s="6"/>
      <c r="F446" s="158"/>
    </row>
    <row r="447" spans="5:6">
      <c r="E447" s="6"/>
      <c r="F447" s="158"/>
    </row>
    <row r="448" spans="5:6">
      <c r="E448" s="6"/>
      <c r="F448" s="158"/>
    </row>
    <row r="449" spans="5:6">
      <c r="E449" s="6"/>
      <c r="F449" s="158"/>
    </row>
    <row r="450" spans="5:6">
      <c r="E450" s="6"/>
      <c r="F450" s="158"/>
    </row>
    <row r="451" spans="5:6">
      <c r="E451" s="6"/>
      <c r="F451" s="158"/>
    </row>
    <row r="452" spans="5:6">
      <c r="E452" s="6"/>
      <c r="F452" s="158"/>
    </row>
    <row r="453" spans="5:6">
      <c r="E453" s="6"/>
      <c r="F453" s="158"/>
    </row>
    <row r="454" spans="5:6">
      <c r="E454" s="6"/>
      <c r="F454" s="158"/>
    </row>
    <row r="455" spans="5:6">
      <c r="E455" s="6"/>
      <c r="F455" s="158"/>
    </row>
    <row r="456" spans="5:6">
      <c r="E456" s="6"/>
      <c r="F456" s="158"/>
    </row>
    <row r="457" spans="5:6">
      <c r="E457" s="6"/>
      <c r="F457" s="158"/>
    </row>
    <row r="458" spans="5:6">
      <c r="E458" s="6"/>
      <c r="F458" s="158"/>
    </row>
    <row r="459" spans="5:6">
      <c r="E459" s="6"/>
      <c r="F459" s="158"/>
    </row>
    <row r="460" spans="5:6">
      <c r="E460" s="6"/>
      <c r="F460" s="158"/>
    </row>
    <row r="461" spans="5:6">
      <c r="E461" s="6"/>
      <c r="F461" s="158"/>
    </row>
    <row r="462" spans="5:6">
      <c r="E462" s="6"/>
      <c r="F462" s="158"/>
    </row>
    <row r="463" spans="5:6">
      <c r="E463" s="6"/>
      <c r="F463" s="158"/>
    </row>
    <row r="464" spans="5:6">
      <c r="E464" s="6"/>
      <c r="F464" s="158"/>
    </row>
    <row r="465" spans="5:6">
      <c r="E465" s="6"/>
      <c r="F465" s="158"/>
    </row>
    <row r="466" spans="5:6">
      <c r="E466" s="6"/>
      <c r="F466" s="158"/>
    </row>
    <row r="467" spans="5:6">
      <c r="E467" s="6"/>
      <c r="F467" s="158"/>
    </row>
    <row r="468" spans="5:6">
      <c r="E468" s="6"/>
      <c r="F468" s="158"/>
    </row>
    <row r="469" spans="5:6">
      <c r="E469" s="6"/>
      <c r="F469" s="158"/>
    </row>
    <row r="470" spans="5:6">
      <c r="E470" s="6"/>
      <c r="F470" s="158"/>
    </row>
    <row r="471" spans="5:6">
      <c r="E471" s="6"/>
      <c r="F471" s="158"/>
    </row>
    <row r="472" spans="5:6">
      <c r="E472" s="6"/>
      <c r="F472" s="158"/>
    </row>
    <row r="473" spans="5:6">
      <c r="E473" s="6"/>
      <c r="F473" s="158"/>
    </row>
    <row r="474" spans="5:6">
      <c r="E474" s="6"/>
      <c r="F474" s="158"/>
    </row>
    <row r="475" spans="5:6">
      <c r="E475" s="6"/>
      <c r="F475" s="158"/>
    </row>
    <row r="476" spans="5:6">
      <c r="E476" s="6"/>
      <c r="F476" s="158"/>
    </row>
    <row r="477" spans="5:6">
      <c r="E477" s="6"/>
      <c r="F477" s="158"/>
    </row>
    <row r="478" spans="5:6">
      <c r="E478" s="6"/>
      <c r="F478" s="158"/>
    </row>
    <row r="479" spans="5:6">
      <c r="E479" s="6"/>
      <c r="F479" s="158"/>
    </row>
    <row r="480" spans="5:6">
      <c r="E480" s="6"/>
      <c r="F480" s="158"/>
    </row>
    <row r="481" spans="5:6">
      <c r="E481" s="6"/>
      <c r="F481" s="158"/>
    </row>
    <row r="482" spans="5:6">
      <c r="E482" s="6"/>
      <c r="F482" s="158"/>
    </row>
    <row r="483" spans="5:6">
      <c r="E483" s="6"/>
      <c r="F483" s="158"/>
    </row>
    <row r="484" spans="5:6">
      <c r="E484" s="6"/>
      <c r="F484" s="158"/>
    </row>
    <row r="485" spans="5:6">
      <c r="E485" s="6"/>
      <c r="F485" s="158"/>
    </row>
    <row r="486" spans="5:6">
      <c r="E486" s="6"/>
      <c r="F486" s="158"/>
    </row>
    <row r="487" spans="5:6">
      <c r="E487" s="6"/>
      <c r="F487" s="158"/>
    </row>
    <row r="488" spans="5:6">
      <c r="E488" s="6"/>
      <c r="F488" s="158"/>
    </row>
    <row r="489" spans="5:6">
      <c r="E489" s="6"/>
      <c r="F489" s="158"/>
    </row>
    <row r="490" spans="5:6">
      <c r="E490" s="6"/>
      <c r="F490" s="158"/>
    </row>
    <row r="491" spans="5:6">
      <c r="E491" s="6"/>
      <c r="F491" s="158"/>
    </row>
    <row r="492" spans="5:6">
      <c r="E492" s="6"/>
      <c r="F492" s="158"/>
    </row>
    <row r="493" spans="5:6">
      <c r="E493" s="6"/>
      <c r="F493" s="158"/>
    </row>
    <row r="494" spans="5:6">
      <c r="E494" s="6"/>
      <c r="F494" s="158"/>
    </row>
    <row r="495" spans="5:6">
      <c r="E495" s="6"/>
      <c r="F495" s="158"/>
    </row>
    <row r="496" spans="5:6">
      <c r="E496" s="6"/>
      <c r="F496" s="158"/>
    </row>
    <row r="497" spans="5:6">
      <c r="E497" s="6"/>
      <c r="F497" s="158"/>
    </row>
    <row r="498" spans="5:6">
      <c r="E498" s="6"/>
      <c r="F498" s="158"/>
    </row>
    <row r="499" spans="5:6">
      <c r="E499" s="6"/>
      <c r="F499" s="158"/>
    </row>
    <row r="500" spans="5:6">
      <c r="E500" s="6"/>
      <c r="F500" s="158"/>
    </row>
    <row r="501" spans="5:6">
      <c r="E501" s="6"/>
      <c r="F501" s="158"/>
    </row>
    <row r="502" spans="5:6">
      <c r="E502" s="6"/>
      <c r="F502" s="158"/>
    </row>
    <row r="503" spans="5:6">
      <c r="E503" s="6"/>
      <c r="F503" s="158"/>
    </row>
    <row r="504" spans="5:6">
      <c r="E504" s="6"/>
      <c r="F504" s="158"/>
    </row>
    <row r="505" spans="5:6">
      <c r="E505" s="6"/>
      <c r="F505" s="158"/>
    </row>
    <row r="506" spans="5:6">
      <c r="E506" s="6"/>
      <c r="F506" s="158"/>
    </row>
    <row r="507" spans="5:6">
      <c r="E507" s="6"/>
      <c r="F507" s="158"/>
    </row>
    <row r="508" spans="5:6">
      <c r="E508" s="6"/>
      <c r="F508" s="158"/>
    </row>
    <row r="509" spans="5:6">
      <c r="E509" s="6"/>
      <c r="F509" s="158"/>
    </row>
    <row r="510" spans="5:6">
      <c r="E510" s="6"/>
      <c r="F510" s="158"/>
    </row>
    <row r="511" spans="5:6">
      <c r="E511" s="6"/>
      <c r="F511" s="158"/>
    </row>
    <row r="512" spans="5:6">
      <c r="E512" s="6"/>
      <c r="F512" s="158"/>
    </row>
    <row r="513" spans="5:6">
      <c r="E513" s="6"/>
      <c r="F513" s="158"/>
    </row>
    <row r="514" spans="5:6">
      <c r="E514" s="6"/>
      <c r="F514" s="158"/>
    </row>
    <row r="515" spans="5:6">
      <c r="E515" s="6"/>
      <c r="F515" s="158"/>
    </row>
    <row r="516" spans="5:6">
      <c r="E516" s="6"/>
      <c r="F516" s="158"/>
    </row>
    <row r="517" spans="5:6">
      <c r="E517" s="6"/>
      <c r="F517" s="158"/>
    </row>
    <row r="518" spans="5:6">
      <c r="E518" s="6"/>
      <c r="F518" s="158"/>
    </row>
    <row r="519" spans="5:6">
      <c r="E519" s="6"/>
      <c r="F519" s="158"/>
    </row>
    <row r="520" spans="5:6">
      <c r="E520" s="6"/>
      <c r="F520" s="158"/>
    </row>
    <row r="521" spans="5:6">
      <c r="E521" s="6"/>
      <c r="F521" s="158"/>
    </row>
    <row r="522" spans="5:6">
      <c r="E522" s="6"/>
      <c r="F522" s="158"/>
    </row>
    <row r="523" spans="5:6">
      <c r="E523" s="6"/>
      <c r="F523" s="158"/>
    </row>
    <row r="524" spans="5:6">
      <c r="E524" s="6"/>
      <c r="F524" s="158"/>
    </row>
    <row r="525" spans="5:6">
      <c r="E525" s="6"/>
      <c r="F525" s="158"/>
    </row>
    <row r="526" spans="5:6">
      <c r="E526" s="6"/>
      <c r="F526" s="158"/>
    </row>
    <row r="527" spans="5:6">
      <c r="E527" s="6"/>
      <c r="F527" s="158"/>
    </row>
    <row r="528" spans="5:6">
      <c r="E528" s="6"/>
      <c r="F528" s="158"/>
    </row>
    <row r="529" spans="5:6">
      <c r="E529" s="6"/>
      <c r="F529" s="158"/>
    </row>
    <row r="530" spans="5:6">
      <c r="E530" s="6"/>
      <c r="F530" s="158"/>
    </row>
    <row r="531" spans="5:6">
      <c r="E531" s="6"/>
      <c r="F531" s="158"/>
    </row>
    <row r="532" spans="5:6">
      <c r="E532" s="6"/>
      <c r="F532" s="158"/>
    </row>
    <row r="533" spans="5:6">
      <c r="E533" s="6"/>
      <c r="F533" s="158"/>
    </row>
    <row r="534" spans="5:6">
      <c r="E534" s="6"/>
      <c r="F534" s="158"/>
    </row>
    <row r="535" spans="5:6">
      <c r="E535" s="6"/>
      <c r="F535" s="158"/>
    </row>
    <row r="536" spans="5:6">
      <c r="E536" s="6"/>
      <c r="F536" s="158"/>
    </row>
    <row r="537" spans="5:6">
      <c r="E537" s="6"/>
      <c r="F537" s="158"/>
    </row>
    <row r="538" spans="5:6">
      <c r="E538" s="6"/>
      <c r="F538" s="158"/>
    </row>
    <row r="539" spans="5:6">
      <c r="E539" s="6"/>
      <c r="F539" s="158"/>
    </row>
    <row r="540" spans="5:6">
      <c r="E540" s="6"/>
      <c r="F540" s="158"/>
    </row>
    <row r="541" spans="5:6">
      <c r="E541" s="6"/>
      <c r="F541" s="158"/>
    </row>
    <row r="542" spans="5:6">
      <c r="E542" s="6"/>
      <c r="F542" s="158"/>
    </row>
    <row r="543" spans="5:6">
      <c r="E543" s="6"/>
      <c r="F543" s="158"/>
    </row>
    <row r="544" spans="5:6">
      <c r="E544" s="6"/>
      <c r="F544" s="158"/>
    </row>
    <row r="545" spans="5:6">
      <c r="E545" s="6"/>
      <c r="F545" s="158"/>
    </row>
    <row r="546" spans="5:6">
      <c r="E546" s="6"/>
      <c r="F546" s="158"/>
    </row>
    <row r="547" spans="5:6">
      <c r="E547" s="6"/>
      <c r="F547" s="158"/>
    </row>
    <row r="548" spans="5:6">
      <c r="E548" s="6"/>
      <c r="F548" s="158"/>
    </row>
    <row r="549" spans="5:6">
      <c r="E549" s="6"/>
      <c r="F549" s="158"/>
    </row>
    <row r="550" spans="5:6">
      <c r="E550" s="6"/>
      <c r="F550" s="158"/>
    </row>
    <row r="551" spans="5:6">
      <c r="E551" s="6"/>
      <c r="F551" s="158"/>
    </row>
    <row r="552" spans="5:6">
      <c r="E552" s="6"/>
      <c r="F552" s="158"/>
    </row>
    <row r="553" spans="5:6">
      <c r="E553" s="6"/>
      <c r="F553" s="158"/>
    </row>
    <row r="554" spans="5:6">
      <c r="E554" s="6"/>
      <c r="F554" s="158"/>
    </row>
    <row r="555" spans="5:6">
      <c r="E555" s="6"/>
      <c r="F555" s="158"/>
    </row>
    <row r="556" spans="5:6">
      <c r="E556" s="6"/>
      <c r="F556" s="158"/>
    </row>
    <row r="557" spans="5:6">
      <c r="E557" s="6"/>
      <c r="F557" s="158"/>
    </row>
    <row r="558" spans="5:6">
      <c r="E558" s="6"/>
      <c r="F558" s="158"/>
    </row>
    <row r="559" spans="5:6">
      <c r="E559" s="6"/>
      <c r="F559" s="158"/>
    </row>
    <row r="560" spans="5:6">
      <c r="E560" s="6"/>
      <c r="F560" s="158"/>
    </row>
    <row r="561" spans="5:6">
      <c r="E561" s="6"/>
      <c r="F561" s="158"/>
    </row>
    <row r="562" spans="5:6">
      <c r="E562" s="6"/>
      <c r="F562" s="158"/>
    </row>
    <row r="563" spans="5:6">
      <c r="E563" s="6"/>
      <c r="F563" s="158"/>
    </row>
    <row r="564" spans="5:6">
      <c r="E564" s="6"/>
      <c r="F564" s="158"/>
    </row>
    <row r="565" spans="5:6">
      <c r="E565" s="6"/>
      <c r="F565" s="158"/>
    </row>
    <row r="566" spans="5:6">
      <c r="E566" s="6"/>
      <c r="F566" s="158"/>
    </row>
    <row r="567" spans="5:6">
      <c r="E567" s="6"/>
      <c r="F567" s="158"/>
    </row>
    <row r="568" spans="5:6">
      <c r="E568" s="6"/>
      <c r="F568" s="158"/>
    </row>
    <row r="569" spans="5:6">
      <c r="E569" s="6"/>
      <c r="F569" s="158"/>
    </row>
    <row r="570" spans="5:6">
      <c r="E570" s="6"/>
      <c r="F570" s="158"/>
    </row>
    <row r="571" spans="5:6">
      <c r="E571" s="6"/>
      <c r="F571" s="158"/>
    </row>
    <row r="572" spans="5:6">
      <c r="E572" s="6"/>
      <c r="F572" s="158"/>
    </row>
    <row r="573" spans="5:6">
      <c r="E573" s="6"/>
      <c r="F573" s="158"/>
    </row>
    <row r="574" spans="5:6">
      <c r="E574" s="6"/>
      <c r="F574" s="158"/>
    </row>
    <row r="575" spans="5:6">
      <c r="E575" s="6"/>
      <c r="F575" s="158"/>
    </row>
    <row r="576" spans="5:6">
      <c r="E576" s="6"/>
      <c r="F576" s="158"/>
    </row>
    <row r="577" spans="5:6">
      <c r="E577" s="6"/>
      <c r="F577" s="158"/>
    </row>
    <row r="578" spans="5:6">
      <c r="E578" s="6"/>
      <c r="F578" s="158"/>
    </row>
    <row r="579" spans="5:6">
      <c r="E579" s="6"/>
      <c r="F579" s="158"/>
    </row>
    <row r="580" spans="5:6">
      <c r="E580" s="6"/>
      <c r="F580" s="158"/>
    </row>
    <row r="581" spans="5:6">
      <c r="E581" s="6"/>
      <c r="F581" s="158"/>
    </row>
    <row r="582" spans="5:6">
      <c r="E582" s="6"/>
      <c r="F582" s="158"/>
    </row>
    <row r="583" spans="5:6">
      <c r="E583" s="6"/>
      <c r="F583" s="158"/>
    </row>
    <row r="584" spans="5:6">
      <c r="E584" s="6"/>
      <c r="F584" s="158"/>
    </row>
    <row r="585" spans="5:6">
      <c r="E585" s="6"/>
      <c r="F585" s="158"/>
    </row>
    <row r="586" spans="5:6">
      <c r="E586" s="6"/>
      <c r="F586" s="158"/>
    </row>
    <row r="587" spans="5:6">
      <c r="E587" s="6"/>
      <c r="F587" s="158"/>
    </row>
    <row r="588" spans="5:6">
      <c r="E588" s="6"/>
      <c r="F588" s="158"/>
    </row>
    <row r="589" spans="5:6">
      <c r="E589" s="6"/>
      <c r="F589" s="158"/>
    </row>
    <row r="590" spans="5:6">
      <c r="E590" s="6"/>
      <c r="F590" s="158"/>
    </row>
    <row r="591" spans="5:6">
      <c r="E591" s="6"/>
      <c r="F591" s="158"/>
    </row>
    <row r="592" spans="5:6">
      <c r="E592" s="6"/>
      <c r="F592" s="158"/>
    </row>
    <row r="593" spans="5:6">
      <c r="E593" s="6"/>
      <c r="F593" s="158"/>
    </row>
    <row r="594" spans="5:6">
      <c r="E594" s="6"/>
      <c r="F594" s="158"/>
    </row>
    <row r="595" spans="5:6">
      <c r="E595" s="6"/>
      <c r="F595" s="158"/>
    </row>
    <row r="596" spans="5:6">
      <c r="E596" s="6"/>
      <c r="F596" s="158"/>
    </row>
    <row r="597" spans="5:6">
      <c r="E597" s="6"/>
      <c r="F597" s="158"/>
    </row>
    <row r="598" spans="5:6">
      <c r="E598" s="6"/>
      <c r="F598" s="158"/>
    </row>
    <row r="599" spans="5:6">
      <c r="E599" s="6"/>
      <c r="F599" s="158"/>
    </row>
    <row r="600" spans="5:6">
      <c r="E600" s="6"/>
      <c r="F600" s="158"/>
    </row>
    <row r="601" spans="5:6">
      <c r="E601" s="6"/>
      <c r="F601" s="158"/>
    </row>
    <row r="602" spans="5:6">
      <c r="E602" s="6"/>
      <c r="F602" s="158"/>
    </row>
    <row r="603" spans="5:6">
      <c r="E603" s="6"/>
      <c r="F603" s="158"/>
    </row>
    <row r="604" spans="5:6">
      <c r="E604" s="6"/>
      <c r="F604" s="158"/>
    </row>
    <row r="605" spans="5:6">
      <c r="E605" s="6"/>
      <c r="F605" s="158"/>
    </row>
    <row r="606" spans="5:6">
      <c r="E606" s="6"/>
      <c r="F606" s="158"/>
    </row>
    <row r="607" spans="5:6">
      <c r="E607" s="6"/>
      <c r="F607" s="158"/>
    </row>
    <row r="608" spans="5:6">
      <c r="E608" s="6"/>
      <c r="F608" s="158"/>
    </row>
    <row r="609" spans="5:6">
      <c r="E609" s="6"/>
      <c r="F609" s="158"/>
    </row>
    <row r="610" spans="5:6">
      <c r="E610" s="6"/>
      <c r="F610" s="158"/>
    </row>
    <row r="611" spans="5:6">
      <c r="E611" s="6"/>
      <c r="F611" s="158"/>
    </row>
    <row r="612" spans="5:6">
      <c r="E612" s="6"/>
      <c r="F612" s="158"/>
    </row>
    <row r="613" spans="5:6">
      <c r="E613" s="6"/>
      <c r="F613" s="158"/>
    </row>
    <row r="614" spans="5:6">
      <c r="E614" s="6"/>
      <c r="F614" s="158"/>
    </row>
    <row r="615" spans="5:6">
      <c r="E615" s="6"/>
      <c r="F615" s="158"/>
    </row>
    <row r="616" spans="5:6">
      <c r="E616" s="6"/>
      <c r="F616" s="158"/>
    </row>
    <row r="617" spans="5:6">
      <c r="E617" s="6"/>
      <c r="F617" s="158"/>
    </row>
    <row r="618" spans="5:6">
      <c r="E618" s="6"/>
      <c r="F618" s="158"/>
    </row>
    <row r="619" spans="5:6">
      <c r="E619" s="6"/>
      <c r="F619" s="158"/>
    </row>
    <row r="620" spans="5:6">
      <c r="E620" s="6"/>
      <c r="F620" s="158"/>
    </row>
    <row r="621" spans="5:6">
      <c r="E621" s="6"/>
      <c r="F621" s="158"/>
    </row>
    <row r="622" spans="5:6">
      <c r="E622" s="6"/>
      <c r="F622" s="158"/>
    </row>
    <row r="623" spans="5:6">
      <c r="E623" s="6"/>
      <c r="F623" s="158"/>
    </row>
    <row r="624" spans="5:6">
      <c r="E624" s="6"/>
      <c r="F624" s="158"/>
    </row>
    <row r="625" spans="5:6">
      <c r="E625" s="6"/>
      <c r="F625" s="158"/>
    </row>
    <row r="626" spans="5:6">
      <c r="E626" s="6"/>
      <c r="F626" s="158"/>
    </row>
    <row r="627" spans="5:6">
      <c r="E627" s="6"/>
      <c r="F627" s="158"/>
    </row>
    <row r="628" spans="5:6">
      <c r="E628" s="6"/>
      <c r="F628" s="158"/>
    </row>
    <row r="629" spans="5:6">
      <c r="E629" s="6"/>
      <c r="F629" s="158"/>
    </row>
    <row r="630" spans="5:6">
      <c r="E630" s="6"/>
      <c r="F630" s="158"/>
    </row>
    <row r="631" spans="5:6">
      <c r="E631" s="6"/>
      <c r="F631" s="158"/>
    </row>
    <row r="632" spans="5:6">
      <c r="E632" s="6"/>
      <c r="F632" s="158"/>
    </row>
    <row r="633" spans="5:6">
      <c r="E633" s="6"/>
      <c r="F633" s="158"/>
    </row>
    <row r="634" spans="5:6">
      <c r="E634" s="6"/>
      <c r="F634" s="158"/>
    </row>
    <row r="635" spans="5:6">
      <c r="E635" s="6"/>
      <c r="F635" s="158"/>
    </row>
    <row r="636" spans="5:6">
      <c r="E636" s="6"/>
      <c r="F636" s="158"/>
    </row>
    <row r="637" spans="5:6">
      <c r="E637" s="6"/>
      <c r="F637" s="158"/>
    </row>
    <row r="638" spans="5:6">
      <c r="E638" s="6"/>
      <c r="F638" s="158"/>
    </row>
    <row r="639" spans="5:6">
      <c r="E639" s="6"/>
      <c r="F639" s="158"/>
    </row>
    <row r="640" spans="5:6">
      <c r="E640" s="6"/>
      <c r="F640" s="158"/>
    </row>
    <row r="641" spans="5:6">
      <c r="E641" s="6"/>
      <c r="F641" s="158"/>
    </row>
    <row r="642" spans="5:6">
      <c r="E642" s="6"/>
      <c r="F642" s="158"/>
    </row>
    <row r="643" spans="5:6">
      <c r="E643" s="6"/>
      <c r="F643" s="158"/>
    </row>
    <row r="644" spans="5:6">
      <c r="E644" s="6"/>
      <c r="F644" s="158"/>
    </row>
    <row r="645" spans="5:6">
      <c r="E645" s="6"/>
      <c r="F645" s="158"/>
    </row>
    <row r="646" spans="5:6">
      <c r="E646" s="6"/>
      <c r="F646" s="158"/>
    </row>
    <row r="647" spans="5:6">
      <c r="E647" s="6"/>
      <c r="F647" s="158"/>
    </row>
    <row r="648" spans="5:6">
      <c r="E648" s="6"/>
      <c r="F648" s="158"/>
    </row>
    <row r="649" spans="5:6">
      <c r="E649" s="6"/>
      <c r="F649" s="158"/>
    </row>
    <row r="650" spans="5:6">
      <c r="E650" s="6"/>
      <c r="F650" s="158"/>
    </row>
    <row r="651" spans="5:6">
      <c r="E651" s="6"/>
      <c r="F651" s="158"/>
    </row>
    <row r="652" spans="5:6">
      <c r="E652" s="6"/>
      <c r="F652" s="158"/>
    </row>
    <row r="653" spans="5:6">
      <c r="E653" s="6"/>
      <c r="F653" s="158"/>
    </row>
    <row r="654" spans="5:6">
      <c r="E654" s="6"/>
      <c r="F654" s="158"/>
    </row>
    <row r="655" spans="5:6">
      <c r="E655" s="6"/>
      <c r="F655" s="158"/>
    </row>
    <row r="656" spans="5:6">
      <c r="E656" s="6"/>
      <c r="F656" s="158"/>
    </row>
    <row r="657" spans="5:6">
      <c r="E657" s="6"/>
      <c r="F657" s="158"/>
    </row>
    <row r="658" spans="5:6">
      <c r="E658" s="6"/>
      <c r="F658" s="158"/>
    </row>
    <row r="659" spans="5:6">
      <c r="E659" s="6"/>
      <c r="F659" s="158"/>
    </row>
    <row r="660" spans="5:6">
      <c r="E660" s="6"/>
      <c r="F660" s="158"/>
    </row>
    <row r="661" spans="5:6">
      <c r="E661" s="6"/>
      <c r="F661" s="158"/>
    </row>
    <row r="662" spans="5:6">
      <c r="E662" s="6"/>
      <c r="F662" s="158"/>
    </row>
    <row r="663" spans="5:6">
      <c r="E663" s="6"/>
      <c r="F663" s="158"/>
    </row>
    <row r="664" spans="5:6">
      <c r="E664" s="6"/>
      <c r="F664" s="158"/>
    </row>
    <row r="665" spans="5:6">
      <c r="E665" s="6"/>
      <c r="F665" s="158"/>
    </row>
    <row r="666" spans="5:6">
      <c r="E666" s="6"/>
      <c r="F666" s="158"/>
    </row>
    <row r="667" spans="5:6">
      <c r="E667" s="6"/>
      <c r="F667" s="158"/>
    </row>
    <row r="668" spans="5:6">
      <c r="E668" s="6"/>
      <c r="F668" s="158"/>
    </row>
    <row r="669" spans="5:6">
      <c r="E669" s="6"/>
      <c r="F669" s="158"/>
    </row>
    <row r="670" spans="5:6">
      <c r="E670" s="6"/>
      <c r="F670" s="158"/>
    </row>
    <row r="671" spans="5:6">
      <c r="E671" s="6"/>
      <c r="F671" s="158"/>
    </row>
    <row r="672" spans="5:6">
      <c r="E672" s="6"/>
      <c r="F672" s="158"/>
    </row>
    <row r="673" spans="5:6">
      <c r="E673" s="6"/>
      <c r="F673" s="158"/>
    </row>
    <row r="674" spans="5:6">
      <c r="E674" s="6"/>
      <c r="F674" s="158"/>
    </row>
    <row r="675" spans="5:6">
      <c r="E675" s="6"/>
      <c r="F675" s="158"/>
    </row>
    <row r="676" spans="5:6">
      <c r="E676" s="6"/>
      <c r="F676" s="158"/>
    </row>
    <row r="677" spans="5:6">
      <c r="E677" s="6"/>
      <c r="F677" s="158"/>
    </row>
    <row r="678" spans="5:6">
      <c r="E678" s="6"/>
      <c r="F678" s="158"/>
    </row>
    <row r="679" spans="5:6">
      <c r="E679" s="6"/>
      <c r="F679" s="158"/>
    </row>
    <row r="680" spans="5:6">
      <c r="E680" s="6"/>
      <c r="F680" s="158"/>
    </row>
    <row r="681" spans="5:6">
      <c r="E681" s="6"/>
      <c r="F681" s="158"/>
    </row>
    <row r="682" spans="5:6">
      <c r="E682" s="6"/>
      <c r="F682" s="158"/>
    </row>
    <row r="683" spans="5:6">
      <c r="E683" s="6"/>
      <c r="F683" s="158"/>
    </row>
    <row r="684" spans="5:6">
      <c r="E684" s="6"/>
      <c r="F684" s="158"/>
    </row>
    <row r="685" spans="5:6">
      <c r="E685" s="6"/>
      <c r="F685" s="158"/>
    </row>
    <row r="686" spans="5:6">
      <c r="E686" s="6"/>
      <c r="F686" s="158"/>
    </row>
    <row r="687" spans="5:6">
      <c r="E687" s="6"/>
      <c r="F687" s="158"/>
    </row>
    <row r="688" spans="5:6">
      <c r="E688" s="6"/>
      <c r="F688" s="158"/>
    </row>
    <row r="689" spans="5:6">
      <c r="E689" s="6"/>
      <c r="F689" s="158"/>
    </row>
    <row r="690" spans="5:6">
      <c r="E690" s="6"/>
      <c r="F690" s="158"/>
    </row>
    <row r="691" spans="5:6">
      <c r="E691" s="6"/>
      <c r="F691" s="158"/>
    </row>
    <row r="692" spans="5:6">
      <c r="E692" s="6"/>
      <c r="F692" s="158"/>
    </row>
    <row r="693" spans="5:6">
      <c r="E693" s="6"/>
      <c r="F693" s="158"/>
    </row>
    <row r="694" spans="5:6">
      <c r="E694" s="6"/>
      <c r="F694" s="158"/>
    </row>
    <row r="695" spans="5:6">
      <c r="E695" s="6"/>
      <c r="F695" s="158"/>
    </row>
    <row r="696" spans="5:6">
      <c r="E696" s="6"/>
      <c r="F696" s="158"/>
    </row>
    <row r="697" spans="5:6">
      <c r="E697" s="6"/>
      <c r="F697" s="158"/>
    </row>
    <row r="698" spans="5:6">
      <c r="E698" s="6"/>
      <c r="F698" s="158"/>
    </row>
    <row r="699" spans="5:6">
      <c r="E699" s="6"/>
      <c r="F699" s="158"/>
    </row>
    <row r="700" spans="5:6">
      <c r="E700" s="6"/>
      <c r="F700" s="158"/>
    </row>
    <row r="701" spans="5:6">
      <c r="E701" s="6"/>
      <c r="F701" s="158"/>
    </row>
    <row r="702" spans="5:6">
      <c r="E702" s="6"/>
      <c r="F702" s="158"/>
    </row>
    <row r="703" spans="5:6">
      <c r="E703" s="6"/>
      <c r="F703" s="158"/>
    </row>
    <row r="704" spans="5:6">
      <c r="E704" s="6"/>
      <c r="F704" s="158"/>
    </row>
    <row r="705" spans="5:6">
      <c r="E705" s="6"/>
      <c r="F705" s="158"/>
    </row>
    <row r="706" spans="5:6">
      <c r="E706" s="6"/>
      <c r="F706" s="158"/>
    </row>
    <row r="707" spans="5:6">
      <c r="E707" s="6"/>
      <c r="F707" s="158"/>
    </row>
    <row r="708" spans="5:6">
      <c r="E708" s="6"/>
      <c r="F708" s="158"/>
    </row>
    <row r="709" spans="5:6">
      <c r="E709" s="6"/>
      <c r="F709" s="158"/>
    </row>
    <row r="710" spans="5:6">
      <c r="E710" s="6"/>
      <c r="F710" s="158"/>
    </row>
    <row r="711" spans="5:6">
      <c r="E711" s="6"/>
      <c r="F711" s="158"/>
    </row>
    <row r="712" spans="5:6">
      <c r="E712" s="6"/>
      <c r="F712" s="158"/>
    </row>
    <row r="713" spans="5:6">
      <c r="E713" s="6"/>
      <c r="F713" s="158"/>
    </row>
    <row r="714" spans="5:6">
      <c r="E714" s="6"/>
      <c r="F714" s="158"/>
    </row>
    <row r="715" spans="5:6">
      <c r="E715" s="6"/>
      <c r="F715" s="158"/>
    </row>
    <row r="716" spans="5:6">
      <c r="E716" s="6"/>
      <c r="F716" s="158"/>
    </row>
    <row r="717" spans="5:6">
      <c r="E717" s="6"/>
      <c r="F717" s="158"/>
    </row>
    <row r="718" spans="5:6">
      <c r="E718" s="6"/>
      <c r="F718" s="158"/>
    </row>
    <row r="719" spans="5:6">
      <c r="E719" s="6"/>
      <c r="F719" s="158"/>
    </row>
    <row r="720" spans="5:6">
      <c r="E720" s="6"/>
      <c r="F720" s="158"/>
    </row>
    <row r="721" spans="5:6">
      <c r="E721" s="6"/>
      <c r="F721" s="158"/>
    </row>
    <row r="722" spans="5:6">
      <c r="E722" s="6"/>
      <c r="F722" s="158"/>
    </row>
    <row r="723" spans="5:6">
      <c r="E723" s="6"/>
      <c r="F723" s="158"/>
    </row>
    <row r="724" spans="5:6">
      <c r="E724" s="6"/>
      <c r="F724" s="158"/>
    </row>
    <row r="725" spans="5:6">
      <c r="E725" s="6"/>
      <c r="F725" s="158"/>
    </row>
    <row r="726" spans="5:6">
      <c r="E726" s="6"/>
      <c r="F726" s="158"/>
    </row>
    <row r="727" spans="5:6">
      <c r="E727" s="6"/>
      <c r="F727" s="158"/>
    </row>
    <row r="728" spans="5:6">
      <c r="E728" s="6"/>
      <c r="F728" s="158"/>
    </row>
    <row r="729" spans="5:6">
      <c r="E729" s="6"/>
      <c r="F729" s="158"/>
    </row>
    <row r="730" spans="5:6">
      <c r="E730" s="6"/>
      <c r="F730" s="158"/>
    </row>
    <row r="731" spans="5:6">
      <c r="E731" s="6"/>
      <c r="F731" s="158"/>
    </row>
    <row r="732" spans="5:6">
      <c r="E732" s="6"/>
      <c r="F732" s="158"/>
    </row>
    <row r="733" spans="5:6">
      <c r="E733" s="6"/>
      <c r="F733" s="158"/>
    </row>
    <row r="734" spans="5:6">
      <c r="E734" s="6"/>
      <c r="F734" s="158"/>
    </row>
    <row r="735" spans="5:6">
      <c r="E735" s="6"/>
      <c r="F735" s="158"/>
    </row>
    <row r="736" spans="5:6">
      <c r="E736" s="6"/>
      <c r="F736" s="158"/>
    </row>
    <row r="737" spans="5:6">
      <c r="E737" s="6"/>
      <c r="F737" s="158"/>
    </row>
    <row r="738" spans="5:6">
      <c r="E738" s="6"/>
      <c r="F738" s="158"/>
    </row>
    <row r="739" spans="5:6">
      <c r="E739" s="6"/>
      <c r="F739" s="158"/>
    </row>
    <row r="740" spans="5:6">
      <c r="E740" s="6"/>
      <c r="F740" s="158"/>
    </row>
    <row r="741" spans="5:6">
      <c r="E741" s="6"/>
      <c r="F741" s="158"/>
    </row>
    <row r="742" spans="5:6">
      <c r="E742" s="6"/>
      <c r="F742" s="158"/>
    </row>
    <row r="743" spans="5:6">
      <c r="E743" s="6"/>
      <c r="F743" s="158"/>
    </row>
    <row r="744" spans="5:6">
      <c r="E744" s="6"/>
      <c r="F744" s="158"/>
    </row>
    <row r="745" spans="5:6">
      <c r="E745" s="6"/>
      <c r="F745" s="158"/>
    </row>
    <row r="746" spans="5:6">
      <c r="E746" s="6"/>
      <c r="F746" s="158"/>
    </row>
    <row r="747" spans="5:6">
      <c r="E747" s="6"/>
      <c r="F747" s="158"/>
    </row>
    <row r="748" spans="5:6">
      <c r="E748" s="6"/>
      <c r="F748" s="158"/>
    </row>
    <row r="749" spans="5:6">
      <c r="E749" s="6"/>
      <c r="F749" s="158"/>
    </row>
    <row r="750" spans="5:6">
      <c r="E750" s="6"/>
      <c r="F750" s="158"/>
    </row>
    <row r="751" spans="5:6">
      <c r="E751" s="6"/>
      <c r="F751" s="158"/>
    </row>
    <row r="752" spans="5:6">
      <c r="E752" s="6"/>
      <c r="F752" s="158"/>
    </row>
    <row r="753" spans="5:6">
      <c r="E753" s="6"/>
      <c r="F753" s="158"/>
    </row>
    <row r="754" spans="5:6">
      <c r="E754" s="6"/>
      <c r="F754" s="158"/>
    </row>
    <row r="755" spans="5:6">
      <c r="E755" s="6"/>
      <c r="F755" s="158"/>
    </row>
    <row r="756" spans="5:6">
      <c r="E756" s="6"/>
      <c r="F756" s="158"/>
    </row>
    <row r="757" spans="5:6">
      <c r="E757" s="6"/>
      <c r="F757" s="158"/>
    </row>
    <row r="758" spans="5:6">
      <c r="E758" s="6"/>
      <c r="F758" s="158"/>
    </row>
    <row r="759" spans="5:6">
      <c r="E759" s="6"/>
      <c r="F759" s="158"/>
    </row>
    <row r="760" spans="5:6">
      <c r="E760" s="6"/>
      <c r="F760" s="158"/>
    </row>
    <row r="761" spans="5:6">
      <c r="E761" s="6"/>
      <c r="F761" s="158"/>
    </row>
    <row r="762" spans="5:6">
      <c r="E762" s="6"/>
      <c r="F762" s="158"/>
    </row>
    <row r="763" spans="5:6">
      <c r="E763" s="6"/>
      <c r="F763" s="158"/>
    </row>
    <row r="764" spans="5:6">
      <c r="E764" s="6"/>
      <c r="F764" s="158"/>
    </row>
    <row r="765" spans="5:6">
      <c r="E765" s="6"/>
      <c r="F765" s="158"/>
    </row>
    <row r="766" spans="5:6">
      <c r="E766" s="6"/>
      <c r="F766" s="158"/>
    </row>
    <row r="767" spans="5:6">
      <c r="E767" s="6"/>
      <c r="F767" s="158"/>
    </row>
    <row r="768" spans="5:6">
      <c r="E768" s="6"/>
      <c r="F768" s="158"/>
    </row>
    <row r="769" spans="5:6">
      <c r="E769" s="6"/>
      <c r="F769" s="158"/>
    </row>
    <row r="770" spans="5:6">
      <c r="E770" s="6"/>
      <c r="F770" s="158"/>
    </row>
    <row r="771" spans="5:6">
      <c r="E771" s="6"/>
      <c r="F771" s="158"/>
    </row>
    <row r="772" spans="5:6">
      <c r="E772" s="6"/>
      <c r="F772" s="158"/>
    </row>
    <row r="773" spans="5:6">
      <c r="E773" s="6"/>
      <c r="F773" s="158"/>
    </row>
    <row r="774" spans="5:6">
      <c r="E774" s="6"/>
      <c r="F774" s="158"/>
    </row>
    <row r="775" spans="5:6">
      <c r="E775" s="6"/>
      <c r="F775" s="158"/>
    </row>
    <row r="776" spans="5:6">
      <c r="E776" s="6"/>
      <c r="F776" s="158"/>
    </row>
    <row r="777" spans="5:6">
      <c r="E777" s="6"/>
      <c r="F777" s="158"/>
    </row>
    <row r="778" spans="5:6">
      <c r="E778" s="6"/>
      <c r="F778" s="158"/>
    </row>
    <row r="779" spans="5:6">
      <c r="E779" s="6"/>
      <c r="F779" s="158"/>
    </row>
    <row r="780" spans="5:6">
      <c r="E780" s="6"/>
      <c r="F780" s="158"/>
    </row>
    <row r="781" spans="5:6">
      <c r="E781" s="6"/>
      <c r="F781" s="158"/>
    </row>
    <row r="782" spans="5:6">
      <c r="E782" s="6"/>
      <c r="F782" s="158"/>
    </row>
    <row r="783" spans="5:6">
      <c r="E783" s="6"/>
      <c r="F783" s="158"/>
    </row>
    <row r="784" spans="5:6">
      <c r="E784" s="6"/>
      <c r="F784" s="158"/>
    </row>
    <row r="785" spans="5:6">
      <c r="E785" s="6"/>
      <c r="F785" s="158"/>
    </row>
    <row r="786" spans="5:6">
      <c r="E786" s="6"/>
      <c r="F786" s="158"/>
    </row>
    <row r="787" spans="5:6">
      <c r="E787" s="6"/>
      <c r="F787" s="158"/>
    </row>
    <row r="788" spans="5:6">
      <c r="E788" s="6"/>
      <c r="F788" s="158"/>
    </row>
    <row r="789" spans="5:6">
      <c r="E789" s="6"/>
      <c r="F789" s="158"/>
    </row>
    <row r="790" spans="5:6">
      <c r="E790" s="6"/>
      <c r="F790" s="158"/>
    </row>
    <row r="791" spans="5:6">
      <c r="E791" s="6"/>
      <c r="F791" s="158"/>
    </row>
    <row r="792" spans="5:6">
      <c r="E792" s="6"/>
      <c r="F792" s="158"/>
    </row>
    <row r="793" spans="5:6">
      <c r="E793" s="6"/>
      <c r="F793" s="158"/>
    </row>
    <row r="794" spans="5:6">
      <c r="E794" s="6"/>
      <c r="F794" s="158"/>
    </row>
    <row r="795" spans="5:6">
      <c r="E795" s="6"/>
      <c r="F795" s="158"/>
    </row>
    <row r="796" spans="5:6">
      <c r="E796" s="6"/>
      <c r="F796" s="158"/>
    </row>
    <row r="797" spans="5:6">
      <c r="E797" s="6"/>
      <c r="F797" s="158"/>
    </row>
    <row r="798" spans="5:6">
      <c r="E798" s="6"/>
      <c r="F798" s="158"/>
    </row>
    <row r="799" spans="5:6">
      <c r="E799" s="6"/>
      <c r="F799" s="158"/>
    </row>
    <row r="800" spans="5:6">
      <c r="E800" s="6"/>
      <c r="F800" s="158"/>
    </row>
    <row r="801" spans="5:6">
      <c r="E801" s="6"/>
      <c r="F801" s="158"/>
    </row>
    <row r="802" spans="5:6">
      <c r="E802" s="6"/>
      <c r="F802" s="158"/>
    </row>
    <row r="803" spans="5:6">
      <c r="E803" s="6"/>
      <c r="F803" s="158"/>
    </row>
    <row r="804" spans="5:6">
      <c r="E804" s="6"/>
      <c r="F804" s="158"/>
    </row>
    <row r="805" spans="5:6">
      <c r="E805" s="6"/>
      <c r="F805" s="158"/>
    </row>
    <row r="806" spans="5:6">
      <c r="E806" s="6"/>
      <c r="F806" s="158"/>
    </row>
    <row r="807" spans="5:6">
      <c r="E807" s="6"/>
      <c r="F807" s="158"/>
    </row>
    <row r="808" spans="5:6">
      <c r="E808" s="6"/>
      <c r="F808" s="158"/>
    </row>
    <row r="809" spans="5:6">
      <c r="E809" s="6"/>
      <c r="F809" s="158"/>
    </row>
    <row r="810" spans="5:6">
      <c r="E810" s="6"/>
      <c r="F810" s="158"/>
    </row>
    <row r="811" spans="5:6">
      <c r="E811" s="6"/>
      <c r="F811" s="158"/>
    </row>
    <row r="812" spans="5:6">
      <c r="E812" s="6"/>
      <c r="F812" s="158"/>
    </row>
    <row r="813" spans="5:6">
      <c r="E813" s="6"/>
      <c r="F813" s="158"/>
    </row>
    <row r="814" spans="5:6">
      <c r="E814" s="6"/>
      <c r="F814" s="158"/>
    </row>
    <row r="815" spans="5:6">
      <c r="E815" s="6"/>
      <c r="F815" s="158"/>
    </row>
    <row r="816" spans="5:6">
      <c r="E816" s="6"/>
      <c r="F816" s="158"/>
    </row>
    <row r="817" spans="5:6">
      <c r="E817" s="6"/>
      <c r="F817" s="158"/>
    </row>
    <row r="818" spans="5:6">
      <c r="E818" s="6"/>
      <c r="F818" s="158"/>
    </row>
    <row r="819" spans="5:6">
      <c r="E819" s="6"/>
      <c r="F819" s="158"/>
    </row>
    <row r="820" spans="5:6">
      <c r="E820" s="6"/>
      <c r="F820" s="158"/>
    </row>
    <row r="821" spans="5:6">
      <c r="E821" s="6"/>
      <c r="F821" s="158"/>
    </row>
    <row r="822" spans="5:6">
      <c r="E822" s="6"/>
      <c r="F822" s="158"/>
    </row>
    <row r="823" spans="5:6">
      <c r="E823" s="6"/>
      <c r="F823" s="158"/>
    </row>
    <row r="824" spans="5:6">
      <c r="E824" s="6"/>
      <c r="F824" s="158"/>
    </row>
    <row r="825" spans="5:6">
      <c r="E825" s="6"/>
      <c r="F825" s="158"/>
    </row>
    <row r="826" spans="5:6">
      <c r="E826" s="6"/>
      <c r="F826" s="158"/>
    </row>
    <row r="827" spans="5:6">
      <c r="E827" s="6"/>
      <c r="F827" s="158"/>
    </row>
    <row r="828" spans="5:6">
      <c r="E828" s="6"/>
      <c r="F828" s="158"/>
    </row>
    <row r="829" spans="5:6">
      <c r="E829" s="6"/>
      <c r="F829" s="158"/>
    </row>
    <row r="830" spans="5:6">
      <c r="E830" s="6"/>
      <c r="F830" s="158"/>
    </row>
    <row r="831" spans="5:6">
      <c r="E831" s="6"/>
      <c r="F831" s="158"/>
    </row>
    <row r="832" spans="5:6">
      <c r="E832" s="6"/>
      <c r="F832" s="158"/>
    </row>
    <row r="833" spans="5:6">
      <c r="E833" s="6"/>
      <c r="F833" s="158"/>
    </row>
    <row r="834" spans="5:6">
      <c r="E834" s="6"/>
      <c r="F834" s="158"/>
    </row>
    <row r="835" spans="5:6">
      <c r="E835" s="6"/>
      <c r="F835" s="158"/>
    </row>
    <row r="836" spans="5:6">
      <c r="E836" s="6"/>
      <c r="F836" s="158"/>
    </row>
    <row r="837" spans="5:6">
      <c r="E837" s="6"/>
      <c r="F837" s="158"/>
    </row>
    <row r="838" spans="5:6">
      <c r="E838" s="6"/>
      <c r="F838" s="158"/>
    </row>
    <row r="839" spans="5:6">
      <c r="E839" s="6"/>
      <c r="F839" s="158"/>
    </row>
    <row r="840" spans="5:6">
      <c r="E840" s="6"/>
      <c r="F840" s="158"/>
    </row>
    <row r="841" spans="5:6">
      <c r="E841" s="6"/>
      <c r="F841" s="158"/>
    </row>
    <row r="842" spans="5:6">
      <c r="E842" s="6"/>
      <c r="F842" s="158"/>
    </row>
    <row r="843" spans="5:6">
      <c r="E843" s="6"/>
      <c r="F843" s="158"/>
    </row>
    <row r="844" spans="5:6">
      <c r="E844" s="6"/>
      <c r="F844" s="158"/>
    </row>
    <row r="845" spans="5:6">
      <c r="E845" s="6"/>
      <c r="F845" s="158"/>
    </row>
    <row r="846" spans="5:6">
      <c r="E846" s="6"/>
      <c r="F846" s="158"/>
    </row>
    <row r="847" spans="5:6">
      <c r="E847" s="6"/>
      <c r="F847" s="158"/>
    </row>
    <row r="848" spans="5:6">
      <c r="E848" s="6"/>
      <c r="F848" s="158"/>
    </row>
    <row r="849" spans="5:6">
      <c r="E849" s="6"/>
      <c r="F849" s="158"/>
    </row>
    <row r="850" spans="5:6">
      <c r="E850" s="6"/>
      <c r="F850" s="158"/>
    </row>
    <row r="851" spans="5:6">
      <c r="E851" s="6"/>
      <c r="F851" s="158"/>
    </row>
    <row r="852" spans="5:6">
      <c r="E852" s="6"/>
      <c r="F852" s="158"/>
    </row>
    <row r="853" spans="5:6">
      <c r="E853" s="6"/>
      <c r="F853" s="158"/>
    </row>
    <row r="854" spans="5:6">
      <c r="E854" s="6"/>
      <c r="F854" s="158"/>
    </row>
    <row r="855" spans="5:6">
      <c r="E855" s="6"/>
      <c r="F855" s="158"/>
    </row>
    <row r="856" spans="5:6">
      <c r="E856" s="6"/>
      <c r="F856" s="158"/>
    </row>
    <row r="857" spans="5:6">
      <c r="E857" s="6"/>
      <c r="F857" s="158"/>
    </row>
    <row r="858" spans="5:6">
      <c r="E858" s="6"/>
      <c r="F858" s="158"/>
    </row>
    <row r="859" spans="5:6">
      <c r="E859" s="6"/>
      <c r="F859" s="158"/>
    </row>
    <row r="860" spans="5:6">
      <c r="E860" s="6"/>
      <c r="F860" s="158"/>
    </row>
    <row r="861" spans="5:6">
      <c r="E861" s="6"/>
      <c r="F861" s="158"/>
    </row>
    <row r="862" spans="5:6">
      <c r="E862" s="6"/>
      <c r="F862" s="158"/>
    </row>
    <row r="863" spans="5:6">
      <c r="E863" s="6"/>
      <c r="F863" s="158"/>
    </row>
    <row r="864" spans="5:6">
      <c r="E864" s="6"/>
      <c r="F864" s="158"/>
    </row>
    <row r="865" spans="5:6">
      <c r="E865" s="6"/>
      <c r="F865" s="158"/>
    </row>
    <row r="866" spans="5:6">
      <c r="E866" s="6"/>
      <c r="F866" s="158"/>
    </row>
    <row r="867" spans="5:6">
      <c r="E867" s="6"/>
      <c r="F867" s="158"/>
    </row>
    <row r="868" spans="5:6">
      <c r="E868" s="6"/>
      <c r="F868" s="158"/>
    </row>
    <row r="869" spans="5:6">
      <c r="E869" s="6"/>
      <c r="F869" s="158"/>
    </row>
    <row r="870" spans="5:6">
      <c r="E870" s="6"/>
      <c r="F870" s="158"/>
    </row>
    <row r="871" spans="5:6">
      <c r="E871" s="6"/>
      <c r="F871" s="158"/>
    </row>
    <row r="872" spans="5:6">
      <c r="E872" s="6"/>
      <c r="F872" s="158"/>
    </row>
    <row r="873" spans="5:6">
      <c r="E873" s="6"/>
      <c r="F873" s="158"/>
    </row>
    <row r="874" spans="5:6">
      <c r="E874" s="6"/>
      <c r="F874" s="158"/>
    </row>
    <row r="875" spans="5:6">
      <c r="E875" s="6"/>
      <c r="F875" s="158"/>
    </row>
    <row r="876" spans="5:6">
      <c r="E876" s="6"/>
      <c r="F876" s="158"/>
    </row>
    <row r="877" spans="5:6">
      <c r="E877" s="6"/>
      <c r="F877" s="158"/>
    </row>
    <row r="878" spans="5:6">
      <c r="E878" s="6"/>
      <c r="F878" s="158"/>
    </row>
    <row r="879" spans="5:6">
      <c r="E879" s="6"/>
      <c r="F879" s="158"/>
    </row>
    <row r="880" spans="5:6">
      <c r="E880" s="6"/>
      <c r="F880" s="158"/>
    </row>
    <row r="881" spans="5:6">
      <c r="E881" s="6"/>
      <c r="F881" s="158"/>
    </row>
    <row r="882" spans="5:6">
      <c r="E882" s="6"/>
      <c r="F882" s="158"/>
    </row>
  </sheetData>
  <mergeCells count="7">
    <mergeCell ref="B24:F24"/>
    <mergeCell ref="B28:E28"/>
    <mergeCell ref="B30:E30"/>
    <mergeCell ref="A2:F2"/>
    <mergeCell ref="B9:E9"/>
    <mergeCell ref="B11:F11"/>
    <mergeCell ref="B22:E22"/>
  </mergeCells>
  <pageMargins left="0.74803149606299213" right="0.74803149606299213" top="0.98425196850393704" bottom="0.98425196850393704" header="0.51181102362204722" footer="0.51181102362204722"/>
  <pageSetup paperSize="8" scale="90" orientation="landscape" errors="blank"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dimension ref="A1:DB335"/>
  <sheetViews>
    <sheetView tabSelected="1" view="pageBreakPreview" topLeftCell="A305" zoomScaleSheetLayoutView="100" workbookViewId="0">
      <selection activeCell="B324" sqref="B324"/>
    </sheetView>
  </sheetViews>
  <sheetFormatPr defaultRowHeight="15"/>
  <cols>
    <col min="1" max="1" width="4.140625" style="15" bestFit="1" customWidth="1"/>
    <col min="2" max="2" width="55.140625" style="103" customWidth="1"/>
    <col min="3" max="3" width="4.5703125" style="85" bestFit="1" customWidth="1"/>
    <col min="4" max="4" width="10.140625" style="131" bestFit="1" customWidth="1"/>
    <col min="5" max="5" width="8" style="133" bestFit="1" customWidth="1"/>
    <col min="6" max="6" width="9.140625" style="97" bestFit="1" customWidth="1"/>
    <col min="7" max="7" width="64.5703125" style="2" bestFit="1" customWidth="1"/>
    <col min="8" max="16384" width="9.140625" style="2"/>
  </cols>
  <sheetData>
    <row r="1" spans="1:6" ht="24.75" customHeight="1">
      <c r="A1" s="22" t="s">
        <v>0</v>
      </c>
      <c r="B1" s="99" t="s">
        <v>1</v>
      </c>
      <c r="C1" s="86" t="s">
        <v>4</v>
      </c>
      <c r="D1" s="109" t="s">
        <v>2</v>
      </c>
      <c r="E1" s="110" t="s">
        <v>13</v>
      </c>
      <c r="F1" s="111" t="s">
        <v>3</v>
      </c>
    </row>
    <row r="2" spans="1:6">
      <c r="A2" s="16"/>
      <c r="B2" s="100"/>
      <c r="C2" s="87"/>
      <c r="D2" s="112"/>
      <c r="E2" s="113"/>
      <c r="F2" s="113"/>
    </row>
    <row r="3" spans="1:6">
      <c r="A3" s="302" t="s">
        <v>52</v>
      </c>
      <c r="B3" s="302"/>
      <c r="C3" s="302"/>
      <c r="D3" s="302"/>
      <c r="E3" s="302"/>
      <c r="F3" s="302"/>
    </row>
    <row r="4" spans="1:6">
      <c r="A4" s="331"/>
      <c r="B4" s="331"/>
      <c r="C4" s="331"/>
      <c r="D4" s="331"/>
      <c r="E4" s="331"/>
      <c r="F4" s="331"/>
    </row>
    <row r="5" spans="1:6" ht="106.5" customHeight="1">
      <c r="A5" s="321" t="s">
        <v>151</v>
      </c>
      <c r="B5" s="321"/>
      <c r="C5" s="321"/>
      <c r="D5" s="321"/>
      <c r="E5" s="321"/>
      <c r="F5" s="321"/>
    </row>
    <row r="6" spans="1:6">
      <c r="A6" s="329" t="s">
        <v>82</v>
      </c>
      <c r="B6" s="329"/>
      <c r="C6" s="329"/>
      <c r="D6" s="329"/>
      <c r="E6" s="329"/>
      <c r="F6" s="329"/>
    </row>
    <row r="7" spans="1:6">
      <c r="A7" s="329" t="s">
        <v>78</v>
      </c>
      <c r="B7" s="329"/>
      <c r="C7" s="329"/>
      <c r="D7" s="329"/>
      <c r="E7" s="329"/>
      <c r="F7" s="329"/>
    </row>
    <row r="8" spans="1:6" ht="45" customHeight="1">
      <c r="A8" s="321" t="s">
        <v>150</v>
      </c>
      <c r="B8" s="321"/>
      <c r="C8" s="321"/>
      <c r="D8" s="321"/>
      <c r="E8" s="321"/>
      <c r="F8" s="321"/>
    </row>
    <row r="9" spans="1:6">
      <c r="A9" s="321" t="s">
        <v>143</v>
      </c>
      <c r="B9" s="321"/>
      <c r="C9" s="321"/>
      <c r="D9" s="321"/>
      <c r="E9" s="321"/>
      <c r="F9" s="321"/>
    </row>
    <row r="10" spans="1:6">
      <c r="A10" s="72"/>
      <c r="B10" s="80"/>
      <c r="C10" s="82"/>
      <c r="D10" s="114"/>
      <c r="E10" s="114"/>
      <c r="F10" s="114"/>
    </row>
    <row r="11" spans="1:6">
      <c r="A11" s="330" t="s">
        <v>131</v>
      </c>
      <c r="B11" s="330"/>
      <c r="C11" s="330"/>
      <c r="D11" s="330"/>
      <c r="E11" s="330"/>
      <c r="F11" s="330"/>
    </row>
    <row r="12" spans="1:6">
      <c r="A12" s="172"/>
      <c r="B12" s="101"/>
      <c r="C12" s="88"/>
      <c r="D12" s="115"/>
      <c r="E12" s="115"/>
      <c r="F12" s="115"/>
    </row>
    <row r="13" spans="1:6">
      <c r="A13" s="183">
        <v>1</v>
      </c>
      <c r="B13" s="162" t="s">
        <v>196</v>
      </c>
      <c r="C13" s="163"/>
      <c r="D13" s="163"/>
      <c r="E13" s="163"/>
      <c r="F13" s="163"/>
    </row>
    <row r="14" spans="1:6" ht="30">
      <c r="A14" s="183"/>
      <c r="B14" s="270" t="s">
        <v>197</v>
      </c>
      <c r="C14" s="78" t="s">
        <v>39</v>
      </c>
      <c r="D14" s="116">
        <v>1</v>
      </c>
      <c r="E14" s="117"/>
      <c r="F14" s="97">
        <f t="shared" ref="F14" si="0">D14*E14</f>
        <v>0</v>
      </c>
    </row>
    <row r="15" spans="1:6">
      <c r="A15" s="183">
        <v>2</v>
      </c>
      <c r="B15" s="162" t="s">
        <v>172</v>
      </c>
      <c r="C15" s="163"/>
      <c r="D15" s="163"/>
      <c r="E15" s="163"/>
      <c r="F15" s="163"/>
    </row>
    <row r="16" spans="1:6">
      <c r="A16" s="183"/>
      <c r="B16" s="160" t="s">
        <v>134</v>
      </c>
      <c r="C16" s="78" t="s">
        <v>39</v>
      </c>
      <c r="D16" s="116">
        <v>1</v>
      </c>
      <c r="E16" s="117"/>
      <c r="F16" s="97">
        <f t="shared" ref="F16" si="1">D16*E16</f>
        <v>0</v>
      </c>
    </row>
    <row r="17" spans="1:6">
      <c r="A17" s="183">
        <v>3</v>
      </c>
      <c r="B17" s="164" t="s">
        <v>171</v>
      </c>
      <c r="C17" s="165"/>
      <c r="D17" s="165"/>
      <c r="E17" s="165"/>
      <c r="F17" s="165"/>
    </row>
    <row r="18" spans="1:6">
      <c r="A18" s="183"/>
      <c r="B18" s="80" t="s">
        <v>132</v>
      </c>
      <c r="C18" s="78" t="s">
        <v>6</v>
      </c>
      <c r="D18" s="116">
        <v>1</v>
      </c>
      <c r="E18" s="117"/>
      <c r="F18" s="97">
        <f t="shared" ref="F18" si="2">D18*E18</f>
        <v>0</v>
      </c>
    </row>
    <row r="19" spans="1:6">
      <c r="A19" s="183">
        <v>4</v>
      </c>
      <c r="B19" s="164" t="s">
        <v>170</v>
      </c>
      <c r="C19" s="165"/>
      <c r="D19" s="165"/>
      <c r="E19" s="165"/>
      <c r="F19" s="165"/>
    </row>
    <row r="20" spans="1:6">
      <c r="A20" s="183"/>
      <c r="B20" s="80" t="s">
        <v>133</v>
      </c>
      <c r="C20" s="78" t="s">
        <v>6</v>
      </c>
      <c r="D20" s="116">
        <v>1</v>
      </c>
      <c r="E20" s="117"/>
      <c r="F20" s="97">
        <f t="shared" ref="F20" si="3">D20*E20</f>
        <v>0</v>
      </c>
    </row>
    <row r="21" spans="1:6">
      <c r="A21" s="183">
        <v>5</v>
      </c>
      <c r="B21" s="164" t="s">
        <v>169</v>
      </c>
      <c r="C21" s="165"/>
      <c r="D21" s="165"/>
      <c r="E21" s="165"/>
      <c r="F21" s="165"/>
    </row>
    <row r="22" spans="1:6" ht="90">
      <c r="A22" s="183"/>
      <c r="B22" s="219" t="s">
        <v>167</v>
      </c>
      <c r="C22" s="78" t="s">
        <v>39</v>
      </c>
      <c r="D22" s="116">
        <v>1</v>
      </c>
      <c r="E22" s="117"/>
      <c r="F22" s="97">
        <f t="shared" ref="F22" si="4">D22*E22</f>
        <v>0</v>
      </c>
    </row>
    <row r="23" spans="1:6">
      <c r="A23" s="183">
        <v>6</v>
      </c>
      <c r="B23" s="164" t="s">
        <v>168</v>
      </c>
      <c r="C23" s="165"/>
      <c r="D23" s="165"/>
      <c r="E23" s="165"/>
      <c r="F23" s="165"/>
    </row>
    <row r="24" spans="1:6">
      <c r="A24" s="183"/>
      <c r="B24" s="219" t="s">
        <v>173</v>
      </c>
      <c r="C24" s="78" t="s">
        <v>39</v>
      </c>
      <c r="D24" s="116">
        <v>1</v>
      </c>
      <c r="E24" s="117"/>
      <c r="F24" s="97">
        <f t="shared" ref="F24" si="5">D24*E24</f>
        <v>0</v>
      </c>
    </row>
    <row r="25" spans="1:6">
      <c r="A25" s="183">
        <v>7</v>
      </c>
      <c r="B25" s="164" t="s">
        <v>174</v>
      </c>
      <c r="C25" s="165"/>
      <c r="D25" s="165"/>
      <c r="E25" s="165"/>
      <c r="F25" s="165"/>
    </row>
    <row r="26" spans="1:6" ht="30">
      <c r="A26" s="183"/>
      <c r="B26" s="219" t="s">
        <v>175</v>
      </c>
      <c r="C26" s="78" t="s">
        <v>39</v>
      </c>
      <c r="D26" s="116">
        <v>1</v>
      </c>
      <c r="E26" s="117"/>
      <c r="F26" s="97">
        <f t="shared" ref="F26" si="6">D26*E26</f>
        <v>0</v>
      </c>
    </row>
    <row r="27" spans="1:6">
      <c r="A27" s="183"/>
      <c r="B27" s="80"/>
      <c r="C27" s="89"/>
      <c r="D27" s="118"/>
      <c r="E27" s="119"/>
      <c r="F27" s="98"/>
    </row>
    <row r="28" spans="1:6">
      <c r="A28" s="73"/>
      <c r="B28" s="322" t="s">
        <v>131</v>
      </c>
      <c r="C28" s="322"/>
      <c r="D28" s="322"/>
      <c r="E28" s="323"/>
      <c r="F28" s="120">
        <f>SUM(F16:F27)</f>
        <v>0</v>
      </c>
    </row>
    <row r="29" spans="1:6">
      <c r="A29" s="13"/>
      <c r="B29" s="13"/>
      <c r="C29" s="13"/>
      <c r="D29" s="13"/>
      <c r="E29" s="13"/>
      <c r="F29" s="13"/>
    </row>
    <row r="30" spans="1:6">
      <c r="A30" s="13"/>
      <c r="B30" s="13"/>
      <c r="C30" s="13"/>
      <c r="D30" s="13"/>
      <c r="E30" s="13"/>
      <c r="F30" s="13"/>
    </row>
    <row r="31" spans="1:6">
      <c r="A31" s="332" t="s">
        <v>53</v>
      </c>
      <c r="B31" s="332"/>
      <c r="C31" s="332"/>
      <c r="D31" s="332"/>
      <c r="E31" s="332"/>
      <c r="F31" s="332"/>
    </row>
    <row r="32" spans="1:6" ht="93" customHeight="1">
      <c r="A32" s="26"/>
      <c r="B32" s="321" t="s">
        <v>166</v>
      </c>
      <c r="C32" s="321"/>
      <c r="D32" s="321"/>
      <c r="E32" s="321"/>
      <c r="F32" s="321"/>
    </row>
    <row r="33" spans="1:6" ht="93" customHeight="1">
      <c r="A33" s="26"/>
      <c r="B33" s="321" t="s">
        <v>176</v>
      </c>
      <c r="C33" s="321"/>
      <c r="D33" s="321"/>
      <c r="E33" s="321"/>
      <c r="F33" s="321"/>
    </row>
    <row r="34" spans="1:6">
      <c r="A34" s="26"/>
      <c r="B34" s="333"/>
      <c r="C34" s="333"/>
      <c r="D34" s="333"/>
      <c r="E34" s="333"/>
      <c r="F34" s="333"/>
    </row>
    <row r="35" spans="1:6" ht="14.25" customHeight="1">
      <c r="A35" s="27"/>
      <c r="B35" s="167" t="s">
        <v>64</v>
      </c>
      <c r="C35" s="167"/>
      <c r="D35" s="167"/>
      <c r="E35" s="167"/>
      <c r="F35" s="167"/>
    </row>
    <row r="36" spans="1:6">
      <c r="A36" s="324">
        <v>1</v>
      </c>
      <c r="B36" s="166" t="s">
        <v>65</v>
      </c>
      <c r="C36" s="167"/>
      <c r="D36" s="167"/>
      <c r="E36" s="167"/>
      <c r="F36" s="167"/>
    </row>
    <row r="37" spans="1:6">
      <c r="A37" s="324"/>
      <c r="B37" s="271" t="s">
        <v>200</v>
      </c>
      <c r="C37" s="78" t="s">
        <v>39</v>
      </c>
      <c r="D37" s="116">
        <v>1</v>
      </c>
      <c r="E37" s="117">
        <v>0</v>
      </c>
      <c r="F37" s="97">
        <f t="shared" ref="F37" si="7">D37*E37</f>
        <v>0</v>
      </c>
    </row>
    <row r="38" spans="1:6" ht="30">
      <c r="A38" s="324"/>
      <c r="B38" s="271" t="s">
        <v>198</v>
      </c>
      <c r="C38" s="78" t="s">
        <v>6</v>
      </c>
      <c r="D38" s="116">
        <v>3</v>
      </c>
      <c r="E38" s="117">
        <v>0</v>
      </c>
      <c r="F38" s="97">
        <f t="shared" ref="F38" si="8">D38*E38</f>
        <v>0</v>
      </c>
    </row>
    <row r="39" spans="1:6">
      <c r="A39" s="324"/>
      <c r="B39" s="271" t="s">
        <v>199</v>
      </c>
      <c r="C39" s="78" t="s">
        <v>39</v>
      </c>
      <c r="D39" s="116">
        <v>1</v>
      </c>
      <c r="E39" s="117">
        <v>0</v>
      </c>
      <c r="F39" s="97">
        <f t="shared" ref="F39" si="9">D39*E39</f>
        <v>0</v>
      </c>
    </row>
    <row r="40" spans="1:6">
      <c r="A40" s="27"/>
      <c r="B40" s="80" t="s">
        <v>66</v>
      </c>
      <c r="C40" s="78" t="s">
        <v>5</v>
      </c>
      <c r="D40" s="116">
        <v>0</v>
      </c>
      <c r="E40" s="117">
        <v>0</v>
      </c>
      <c r="F40" s="97">
        <f t="shared" ref="F40" si="10">D40*E40</f>
        <v>0</v>
      </c>
    </row>
    <row r="41" spans="1:6">
      <c r="A41" s="324">
        <v>2</v>
      </c>
      <c r="B41" s="166" t="s">
        <v>201</v>
      </c>
      <c r="C41" s="167"/>
      <c r="D41" s="167"/>
      <c r="E41" s="167"/>
      <c r="F41" s="167"/>
    </row>
    <row r="42" spans="1:6">
      <c r="A42" s="324"/>
      <c r="B42" s="271" t="s">
        <v>257</v>
      </c>
      <c r="C42" s="78" t="s">
        <v>39</v>
      </c>
      <c r="D42" s="116">
        <v>1</v>
      </c>
      <c r="E42" s="117">
        <v>0</v>
      </c>
      <c r="F42" s="97">
        <f t="shared" ref="F42" si="11">D42*E42</f>
        <v>0</v>
      </c>
    </row>
    <row r="43" spans="1:6">
      <c r="A43" s="324">
        <v>3</v>
      </c>
      <c r="B43" s="166" t="s">
        <v>247</v>
      </c>
      <c r="C43" s="167"/>
      <c r="D43" s="167"/>
      <c r="E43" s="167"/>
      <c r="F43" s="167"/>
    </row>
    <row r="44" spans="1:6">
      <c r="A44" s="324"/>
      <c r="B44" s="271" t="s">
        <v>248</v>
      </c>
      <c r="C44" s="78" t="s">
        <v>39</v>
      </c>
      <c r="D44" s="116">
        <v>1</v>
      </c>
      <c r="E44" s="117">
        <v>0</v>
      </c>
      <c r="F44" s="97">
        <f t="shared" ref="F44" si="12">D44*E44</f>
        <v>0</v>
      </c>
    </row>
    <row r="45" spans="1:6">
      <c r="A45" s="324">
        <v>4</v>
      </c>
      <c r="B45" s="166" t="s">
        <v>258</v>
      </c>
      <c r="C45" s="167"/>
      <c r="D45" s="167"/>
      <c r="E45" s="167"/>
      <c r="F45" s="167"/>
    </row>
    <row r="46" spans="1:6">
      <c r="A46" s="324"/>
      <c r="B46" s="271" t="s">
        <v>259</v>
      </c>
      <c r="C46" s="78" t="s">
        <v>39</v>
      </c>
      <c r="D46" s="116">
        <v>1</v>
      </c>
      <c r="E46" s="117">
        <v>0</v>
      </c>
      <c r="F46" s="97">
        <f t="shared" ref="F46" si="13">D46*E46</f>
        <v>0</v>
      </c>
    </row>
    <row r="47" spans="1:6">
      <c r="A47" s="324">
        <v>5</v>
      </c>
      <c r="B47" s="166" t="s">
        <v>276</v>
      </c>
      <c r="C47" s="167"/>
      <c r="D47" s="167"/>
      <c r="E47" s="167"/>
      <c r="F47" s="167"/>
    </row>
    <row r="48" spans="1:6">
      <c r="A48" s="324"/>
      <c r="B48" s="271" t="s">
        <v>277</v>
      </c>
      <c r="C48" s="78" t="s">
        <v>7</v>
      </c>
      <c r="D48" s="116">
        <v>58.25</v>
      </c>
      <c r="E48" s="117">
        <v>0</v>
      </c>
      <c r="F48" s="97">
        <f t="shared" ref="F48" si="14">D48*E48</f>
        <v>0</v>
      </c>
    </row>
    <row r="49" spans="1:6">
      <c r="A49" s="324">
        <v>6</v>
      </c>
      <c r="B49" s="166" t="s">
        <v>249</v>
      </c>
      <c r="C49" s="167"/>
      <c r="D49" s="167"/>
      <c r="E49" s="167"/>
      <c r="F49" s="167"/>
    </row>
    <row r="50" spans="1:6">
      <c r="A50" s="324"/>
      <c r="B50" s="271" t="s">
        <v>250</v>
      </c>
      <c r="C50" s="78" t="s">
        <v>39</v>
      </c>
      <c r="D50" s="116">
        <v>1</v>
      </c>
      <c r="E50" s="117">
        <v>0</v>
      </c>
      <c r="F50" s="97">
        <f t="shared" ref="F50" si="15">D50*E50</f>
        <v>0</v>
      </c>
    </row>
    <row r="51" spans="1:6">
      <c r="A51" s="27">
        <v>7</v>
      </c>
      <c r="B51" s="20" t="s">
        <v>152</v>
      </c>
      <c r="C51" s="63"/>
      <c r="D51" s="63"/>
      <c r="E51" s="63"/>
      <c r="F51" s="63"/>
    </row>
    <row r="52" spans="1:6" ht="30">
      <c r="A52" s="27"/>
      <c r="B52" s="80" t="s">
        <v>80</v>
      </c>
      <c r="C52" s="78" t="s">
        <v>39</v>
      </c>
      <c r="D52" s="118">
        <v>1</v>
      </c>
      <c r="E52" s="117">
        <v>0</v>
      </c>
      <c r="F52" s="97">
        <f t="shared" ref="F52" si="16">D52*E52</f>
        <v>0</v>
      </c>
    </row>
    <row r="53" spans="1:6">
      <c r="A53" s="28"/>
      <c r="B53" s="13"/>
      <c r="C53" s="82"/>
      <c r="D53" s="121"/>
      <c r="E53" s="121"/>
      <c r="F53" s="121"/>
    </row>
    <row r="54" spans="1:6" ht="105" customHeight="1">
      <c r="A54" s="26"/>
      <c r="B54" s="329" t="s">
        <v>89</v>
      </c>
      <c r="C54" s="329"/>
      <c r="D54" s="329"/>
      <c r="E54" s="329"/>
      <c r="F54" s="329"/>
    </row>
    <row r="55" spans="1:6" ht="45" customHeight="1">
      <c r="A55" s="28"/>
      <c r="B55" s="334" t="s">
        <v>83</v>
      </c>
      <c r="C55" s="334"/>
      <c r="D55" s="334"/>
      <c r="E55" s="334"/>
      <c r="F55" s="334"/>
    </row>
    <row r="56" spans="1:6">
      <c r="A56" s="28"/>
      <c r="B56" s="13"/>
      <c r="C56" s="82"/>
      <c r="D56" s="121"/>
      <c r="E56" s="121"/>
      <c r="F56" s="121"/>
    </row>
    <row r="57" spans="1:6" ht="14.25" customHeight="1">
      <c r="A57" s="27"/>
      <c r="B57" s="167" t="s">
        <v>72</v>
      </c>
      <c r="C57" s="167"/>
      <c r="D57" s="167"/>
      <c r="E57" s="167"/>
      <c r="F57" s="167"/>
    </row>
    <row r="58" spans="1:6" s="23" customFormat="1">
      <c r="A58" s="324">
        <v>8</v>
      </c>
      <c r="B58" s="164" t="s">
        <v>204</v>
      </c>
      <c r="C58" s="165"/>
      <c r="D58" s="165"/>
      <c r="E58" s="165"/>
      <c r="F58" s="165"/>
    </row>
    <row r="59" spans="1:6" s="23" customFormat="1" ht="30">
      <c r="A59" s="324"/>
      <c r="B59" s="272" t="s">
        <v>205</v>
      </c>
      <c r="C59" s="90"/>
      <c r="D59" s="125"/>
      <c r="E59" s="126"/>
      <c r="F59" s="124"/>
    </row>
    <row r="60" spans="1:6" s="23" customFormat="1">
      <c r="A60" s="324"/>
      <c r="B60" s="21" t="s">
        <v>206</v>
      </c>
      <c r="C60" s="75" t="s">
        <v>7</v>
      </c>
      <c r="D60" s="125">
        <v>113</v>
      </c>
      <c r="E60" s="123"/>
      <c r="F60" s="124">
        <f t="shared" ref="F60" si="17">D60*E60</f>
        <v>0</v>
      </c>
    </row>
    <row r="61" spans="1:6" s="23" customFormat="1">
      <c r="A61" s="59">
        <v>9</v>
      </c>
      <c r="B61" s="196" t="s">
        <v>84</v>
      </c>
      <c r="C61" s="91"/>
      <c r="D61" s="127"/>
      <c r="E61" s="127"/>
      <c r="F61" s="127"/>
    </row>
    <row r="62" spans="1:6" s="23" customFormat="1">
      <c r="A62" s="218"/>
      <c r="B62" s="272" t="s">
        <v>202</v>
      </c>
      <c r="C62" s="90"/>
      <c r="D62" s="125"/>
      <c r="E62" s="126"/>
      <c r="F62" s="124"/>
    </row>
    <row r="63" spans="1:6" s="23" customFormat="1">
      <c r="A63" s="218"/>
      <c r="B63" s="21" t="s">
        <v>203</v>
      </c>
      <c r="C63" s="75" t="s">
        <v>63</v>
      </c>
      <c r="D63" s="125">
        <v>7</v>
      </c>
      <c r="E63" s="123"/>
      <c r="F63" s="124">
        <f t="shared" ref="F63" si="18">D63*E63</f>
        <v>0</v>
      </c>
    </row>
    <row r="64" spans="1:6" s="23" customFormat="1" ht="28.5">
      <c r="A64" s="324">
        <v>10</v>
      </c>
      <c r="B64" s="162" t="s">
        <v>251</v>
      </c>
      <c r="C64" s="165"/>
      <c r="D64" s="165"/>
      <c r="E64" s="165"/>
      <c r="F64" s="165"/>
    </row>
    <row r="65" spans="1:6" s="23" customFormat="1" ht="90">
      <c r="A65" s="324"/>
      <c r="B65" s="220" t="s">
        <v>177</v>
      </c>
      <c r="C65" s="75" t="s">
        <v>7</v>
      </c>
      <c r="D65" s="125">
        <v>30</v>
      </c>
      <c r="E65" s="123"/>
      <c r="F65" s="124">
        <f t="shared" ref="F65" si="19">D65*E65</f>
        <v>0</v>
      </c>
    </row>
    <row r="66" spans="1:6">
      <c r="A66" s="27"/>
      <c r="B66" s="80"/>
      <c r="C66" s="89"/>
      <c r="D66" s="118"/>
      <c r="E66" s="119"/>
      <c r="F66" s="98"/>
    </row>
    <row r="67" spans="1:6">
      <c r="A67" s="29"/>
      <c r="B67" s="325" t="s">
        <v>71</v>
      </c>
      <c r="C67" s="325"/>
      <c r="D67" s="325"/>
      <c r="E67" s="326"/>
      <c r="F67" s="128">
        <f>SUM(F37:F66)</f>
        <v>0</v>
      </c>
    </row>
    <row r="68" spans="1:6">
      <c r="A68" s="13"/>
      <c r="B68" s="13"/>
      <c r="C68" s="13"/>
      <c r="D68" s="13"/>
      <c r="E68" s="13"/>
      <c r="F68" s="13"/>
    </row>
    <row r="69" spans="1:6">
      <c r="A69" s="13"/>
      <c r="B69" s="13"/>
      <c r="C69" s="13"/>
      <c r="D69" s="13"/>
      <c r="E69" s="13"/>
      <c r="F69" s="13"/>
    </row>
    <row r="70" spans="1:6">
      <c r="A70" s="328" t="s">
        <v>54</v>
      </c>
      <c r="B70" s="328"/>
      <c r="C70" s="328"/>
      <c r="D70" s="328"/>
      <c r="E70" s="328"/>
      <c r="F70" s="328"/>
    </row>
    <row r="71" spans="1:6" ht="14.25" customHeight="1">
      <c r="A71" s="30"/>
      <c r="B71" s="102"/>
      <c r="C71" s="92"/>
      <c r="D71" s="129"/>
      <c r="E71" s="129"/>
      <c r="F71" s="129"/>
    </row>
    <row r="72" spans="1:6" ht="14.25" customHeight="1">
      <c r="A72" s="31"/>
      <c r="B72" s="192" t="s">
        <v>70</v>
      </c>
      <c r="C72" s="192"/>
      <c r="D72" s="192"/>
      <c r="E72" s="192"/>
      <c r="F72" s="192"/>
    </row>
    <row r="73" spans="1:6" ht="90" customHeight="1">
      <c r="A73" s="35"/>
      <c r="B73" s="320" t="s">
        <v>147</v>
      </c>
      <c r="C73" s="320"/>
      <c r="D73" s="320"/>
      <c r="E73" s="320"/>
      <c r="F73" s="320"/>
    </row>
    <row r="74" spans="1:6" ht="30.75" customHeight="1">
      <c r="A74" s="195"/>
      <c r="B74" s="321" t="s">
        <v>148</v>
      </c>
      <c r="C74" s="321"/>
      <c r="D74" s="321"/>
      <c r="E74" s="321"/>
      <c r="F74" s="321"/>
    </row>
    <row r="75" spans="1:6" s="23" customFormat="1" ht="42.75">
      <c r="A75" s="151"/>
      <c r="B75" s="284" t="s">
        <v>137</v>
      </c>
      <c r="C75" s="171"/>
      <c r="D75" s="171"/>
      <c r="E75" s="171"/>
      <c r="F75" s="171"/>
    </row>
    <row r="76" spans="1:6">
      <c r="A76" s="60"/>
      <c r="B76" s="79"/>
      <c r="C76" s="83"/>
      <c r="D76" s="76"/>
      <c r="E76" s="76"/>
      <c r="F76" s="76"/>
    </row>
    <row r="77" spans="1:6">
      <c r="A77" s="74">
        <v>1</v>
      </c>
      <c r="B77" s="170" t="s">
        <v>136</v>
      </c>
      <c r="C77" s="169"/>
      <c r="D77" s="169"/>
      <c r="E77" s="169"/>
      <c r="F77" s="169"/>
    </row>
    <row r="78" spans="1:6" s="23" customFormat="1">
      <c r="A78" s="74"/>
      <c r="B78" s="21" t="s">
        <v>149</v>
      </c>
      <c r="C78" s="78" t="s">
        <v>7</v>
      </c>
      <c r="D78" s="116">
        <f>99.3</f>
        <v>99.3</v>
      </c>
      <c r="E78" s="117"/>
      <c r="F78" s="97">
        <f t="shared" ref="F78" si="20">D78*E78</f>
        <v>0</v>
      </c>
    </row>
    <row r="79" spans="1:6">
      <c r="A79" s="198">
        <v>2</v>
      </c>
      <c r="B79" s="170" t="s">
        <v>158</v>
      </c>
      <c r="C79" s="169"/>
      <c r="D79" s="169"/>
      <c r="E79" s="169"/>
      <c r="F79" s="169"/>
    </row>
    <row r="80" spans="1:6" s="23" customFormat="1">
      <c r="A80" s="203"/>
      <c r="B80" s="272" t="s">
        <v>260</v>
      </c>
      <c r="C80" s="93"/>
      <c r="D80" s="130"/>
      <c r="E80" s="130"/>
      <c r="F80" s="130"/>
    </row>
    <row r="81" spans="1:6">
      <c r="A81" s="203"/>
      <c r="B81" s="202" t="s">
        <v>261</v>
      </c>
      <c r="C81" s="78" t="s">
        <v>63</v>
      </c>
      <c r="D81" s="116">
        <f>8.45*0.3</f>
        <v>2.5349999999999997</v>
      </c>
      <c r="E81" s="117"/>
      <c r="F81" s="97">
        <f t="shared" ref="F81" si="21">D81*E81</f>
        <v>0</v>
      </c>
    </row>
    <row r="82" spans="1:6">
      <c r="A82" s="319">
        <v>3</v>
      </c>
      <c r="B82" s="104" t="s">
        <v>254</v>
      </c>
      <c r="C82" s="169"/>
      <c r="D82" s="169"/>
      <c r="E82" s="169"/>
      <c r="F82" s="169"/>
    </row>
    <row r="83" spans="1:6" s="23" customFormat="1" ht="30">
      <c r="A83" s="319"/>
      <c r="B83" s="21" t="s">
        <v>255</v>
      </c>
      <c r="C83" s="93"/>
      <c r="D83" s="130"/>
      <c r="E83" s="130"/>
      <c r="F83" s="130"/>
    </row>
    <row r="84" spans="1:6">
      <c r="A84" s="319"/>
      <c r="B84" s="189" t="s">
        <v>256</v>
      </c>
      <c r="C84" s="78" t="s">
        <v>63</v>
      </c>
      <c r="D84" s="116">
        <f>0.47*4.9</f>
        <v>2.3029999999999999</v>
      </c>
      <c r="E84" s="117"/>
      <c r="F84" s="97">
        <f t="shared" ref="F84" si="22">D84*E84</f>
        <v>0</v>
      </c>
    </row>
    <row r="85" spans="1:6">
      <c r="A85" s="319">
        <v>4</v>
      </c>
      <c r="B85" s="104" t="s">
        <v>271</v>
      </c>
      <c r="C85" s="169"/>
      <c r="D85" s="169"/>
      <c r="E85" s="169"/>
      <c r="F85" s="169"/>
    </row>
    <row r="86" spans="1:6" s="23" customFormat="1" ht="30">
      <c r="A86" s="319"/>
      <c r="B86" s="21" t="s">
        <v>272</v>
      </c>
      <c r="C86" s="93"/>
      <c r="D86" s="130"/>
      <c r="E86" s="130"/>
      <c r="F86" s="130"/>
    </row>
    <row r="87" spans="1:6">
      <c r="A87" s="319"/>
      <c r="B87" s="189" t="s">
        <v>256</v>
      </c>
      <c r="C87" s="78" t="s">
        <v>63</v>
      </c>
      <c r="D87" s="116">
        <f>12.18*0.1</f>
        <v>1.218</v>
      </c>
      <c r="E87" s="117"/>
      <c r="F87" s="97">
        <f t="shared" ref="F87" si="23">D87*E87</f>
        <v>0</v>
      </c>
    </row>
    <row r="88" spans="1:6">
      <c r="A88" s="319">
        <v>5</v>
      </c>
      <c r="B88" s="104" t="s">
        <v>262</v>
      </c>
      <c r="C88" s="169"/>
      <c r="D88" s="169"/>
      <c r="E88" s="169"/>
      <c r="F88" s="169"/>
    </row>
    <row r="89" spans="1:6" s="23" customFormat="1">
      <c r="A89" s="319"/>
      <c r="B89" s="84" t="s">
        <v>263</v>
      </c>
      <c r="C89" s="90"/>
      <c r="D89" s="125"/>
      <c r="E89" s="126"/>
      <c r="F89" s="124"/>
    </row>
    <row r="90" spans="1:6" s="23" customFormat="1">
      <c r="A90" s="319"/>
      <c r="B90" s="84" t="s">
        <v>264</v>
      </c>
      <c r="C90" s="75" t="s">
        <v>63</v>
      </c>
      <c r="D90" s="122">
        <f>0.16*9.95</f>
        <v>1.5919999999999999</v>
      </c>
      <c r="E90" s="123"/>
      <c r="F90" s="124">
        <f t="shared" ref="F90" si="24">D90*E90</f>
        <v>0</v>
      </c>
    </row>
    <row r="91" spans="1:6">
      <c r="A91" s="319">
        <v>6</v>
      </c>
      <c r="B91" s="104" t="s">
        <v>265</v>
      </c>
      <c r="C91" s="169"/>
      <c r="D91" s="169"/>
      <c r="E91" s="169"/>
      <c r="F91" s="169"/>
    </row>
    <row r="92" spans="1:6" s="23" customFormat="1" ht="60">
      <c r="A92" s="319"/>
      <c r="B92" s="21" t="s">
        <v>266</v>
      </c>
      <c r="C92" s="75" t="s">
        <v>63</v>
      </c>
      <c r="D92" s="125">
        <v>1.77</v>
      </c>
      <c r="E92" s="123"/>
      <c r="F92" s="124">
        <f t="shared" ref="F92" si="25">D92*E92</f>
        <v>0</v>
      </c>
    </row>
    <row r="93" spans="1:6">
      <c r="A93" s="32">
        <v>7</v>
      </c>
      <c r="B93" s="168" t="s">
        <v>267</v>
      </c>
      <c r="C93" s="173"/>
      <c r="D93" s="173"/>
      <c r="E93" s="173"/>
      <c r="F93" s="173"/>
    </row>
    <row r="94" spans="1:6" s="23" customFormat="1">
      <c r="A94" s="152"/>
      <c r="B94" s="24" t="s">
        <v>268</v>
      </c>
      <c r="C94" s="90"/>
      <c r="D94" s="125"/>
      <c r="E94" s="126"/>
      <c r="F94" s="124"/>
    </row>
    <row r="95" spans="1:6" s="23" customFormat="1">
      <c r="A95" s="33"/>
      <c r="B95" s="24" t="s">
        <v>269</v>
      </c>
      <c r="C95" s="75" t="s">
        <v>63</v>
      </c>
      <c r="D95" s="122">
        <f>9.61*0.1+3.93</f>
        <v>4.891</v>
      </c>
      <c r="E95" s="123"/>
      <c r="F95" s="124">
        <f t="shared" ref="F95" si="26">D95*E95</f>
        <v>0</v>
      </c>
    </row>
    <row r="96" spans="1:6">
      <c r="A96" s="33"/>
      <c r="B96" s="4"/>
      <c r="C96" s="89"/>
      <c r="D96" s="118"/>
      <c r="E96" s="98"/>
      <c r="F96" s="98"/>
    </row>
    <row r="97" spans="1:6">
      <c r="A97" s="31"/>
      <c r="B97" s="105" t="s">
        <v>69</v>
      </c>
      <c r="C97" s="105"/>
      <c r="D97" s="105"/>
      <c r="E97" s="105"/>
      <c r="F97" s="105"/>
    </row>
    <row r="98" spans="1:6">
      <c r="A98" s="353">
        <v>8</v>
      </c>
      <c r="B98" s="104" t="s">
        <v>55</v>
      </c>
      <c r="C98" s="169"/>
      <c r="D98" s="169"/>
      <c r="E98" s="169"/>
      <c r="F98" s="169"/>
    </row>
    <row r="99" spans="1:6" ht="183" customHeight="1">
      <c r="A99" s="353"/>
      <c r="B99" s="161" t="s">
        <v>154</v>
      </c>
      <c r="C99" s="89"/>
      <c r="D99" s="118"/>
      <c r="E99" s="119"/>
      <c r="F99" s="98"/>
    </row>
    <row r="100" spans="1:6">
      <c r="A100" s="353"/>
      <c r="B100" s="103" t="s">
        <v>273</v>
      </c>
      <c r="C100" s="78" t="s">
        <v>7</v>
      </c>
      <c r="D100" s="116">
        <v>80.83</v>
      </c>
      <c r="E100" s="117"/>
      <c r="F100" s="97">
        <f t="shared" ref="F100" si="27">D100*E100</f>
        <v>0</v>
      </c>
    </row>
    <row r="101" spans="1:6">
      <c r="A101" s="353">
        <v>9</v>
      </c>
      <c r="B101" s="104" t="s">
        <v>270</v>
      </c>
      <c r="C101" s="169"/>
      <c r="D101" s="169"/>
      <c r="E101" s="169"/>
      <c r="F101" s="169"/>
    </row>
    <row r="102" spans="1:6">
      <c r="A102" s="353"/>
      <c r="B102" s="215" t="s">
        <v>163</v>
      </c>
      <c r="C102" s="89"/>
      <c r="D102" s="118"/>
      <c r="E102" s="119"/>
    </row>
    <row r="103" spans="1:6">
      <c r="A103" s="198"/>
      <c r="B103" s="103" t="s">
        <v>293</v>
      </c>
      <c r="C103" s="78" t="s">
        <v>7</v>
      </c>
      <c r="D103" s="116">
        <v>7.9</v>
      </c>
      <c r="E103" s="117"/>
      <c r="F103" s="97">
        <f t="shared" ref="F103" si="28">D103*E103</f>
        <v>0</v>
      </c>
    </row>
    <row r="104" spans="1:6">
      <c r="A104" s="34"/>
      <c r="E104" s="119"/>
    </row>
    <row r="105" spans="1:6">
      <c r="A105" s="35"/>
      <c r="B105" s="357" t="s">
        <v>56</v>
      </c>
      <c r="C105" s="357"/>
      <c r="D105" s="357"/>
      <c r="E105" s="358"/>
      <c r="F105" s="132">
        <f>SUM(F79:F104)</f>
        <v>0</v>
      </c>
    </row>
    <row r="106" spans="1:6">
      <c r="A106" s="169"/>
      <c r="B106" s="169"/>
      <c r="C106" s="169"/>
      <c r="D106" s="169"/>
      <c r="E106" s="169"/>
      <c r="F106" s="169"/>
    </row>
    <row r="107" spans="1:6">
      <c r="A107" s="169"/>
      <c r="B107" s="169"/>
      <c r="C107" s="169"/>
      <c r="D107" s="169"/>
      <c r="E107" s="169"/>
      <c r="F107" s="169"/>
    </row>
    <row r="108" spans="1:6">
      <c r="A108" s="356" t="s">
        <v>36</v>
      </c>
      <c r="B108" s="356"/>
      <c r="C108" s="356"/>
      <c r="D108" s="356"/>
      <c r="E108" s="356"/>
      <c r="F108" s="356"/>
    </row>
    <row r="109" spans="1:6">
      <c r="A109" s="36"/>
      <c r="B109" s="102"/>
      <c r="C109" s="92"/>
      <c r="D109" s="129"/>
      <c r="E109" s="129"/>
      <c r="F109" s="129"/>
    </row>
    <row r="110" spans="1:6">
      <c r="A110" s="180">
        <v>1</v>
      </c>
      <c r="B110" s="179" t="s">
        <v>284</v>
      </c>
      <c r="C110" s="89"/>
      <c r="D110" s="118"/>
      <c r="E110" s="119"/>
      <c r="F110" s="98"/>
    </row>
    <row r="111" spans="1:6" ht="121.5" customHeight="1">
      <c r="A111" s="180"/>
      <c r="B111" s="270" t="s">
        <v>283</v>
      </c>
      <c r="C111" s="89"/>
      <c r="D111" s="118"/>
      <c r="E111" s="119"/>
      <c r="F111" s="98"/>
    </row>
    <row r="112" spans="1:6">
      <c r="A112" s="180"/>
      <c r="B112" s="181" t="s">
        <v>139</v>
      </c>
      <c r="C112" s="78" t="s">
        <v>7</v>
      </c>
      <c r="D112" s="122">
        <f>D210</f>
        <v>37.200000000000003</v>
      </c>
      <c r="E112" s="117">
        <v>0</v>
      </c>
      <c r="F112" s="98">
        <f t="shared" ref="F112" si="29">D112*E112</f>
        <v>0</v>
      </c>
    </row>
    <row r="113" spans="1:6">
      <c r="A113" s="354">
        <v>2</v>
      </c>
      <c r="B113" s="285" t="s">
        <v>274</v>
      </c>
      <c r="C113" s="286"/>
      <c r="D113" s="286"/>
      <c r="E113" s="286"/>
      <c r="F113" s="286"/>
    </row>
    <row r="114" spans="1:6" ht="30">
      <c r="A114" s="354"/>
      <c r="B114" s="287" t="s">
        <v>275</v>
      </c>
      <c r="C114" s="288"/>
      <c r="D114" s="289"/>
      <c r="E114" s="290"/>
      <c r="F114" s="289"/>
    </row>
    <row r="115" spans="1:6" ht="30">
      <c r="A115" s="354"/>
      <c r="B115" s="291" t="s">
        <v>278</v>
      </c>
      <c r="C115" s="78" t="s">
        <v>7</v>
      </c>
      <c r="D115" s="122">
        <f>D48</f>
        <v>58.25</v>
      </c>
      <c r="E115" s="117">
        <v>0</v>
      </c>
      <c r="F115" s="98">
        <f t="shared" ref="F115" si="30">D115*E115</f>
        <v>0</v>
      </c>
    </row>
    <row r="116" spans="1:6">
      <c r="A116" s="37"/>
      <c r="B116" s="4"/>
      <c r="C116" s="89"/>
      <c r="D116" s="118"/>
      <c r="E116" s="98"/>
      <c r="F116" s="98"/>
    </row>
    <row r="117" spans="1:6">
      <c r="A117" s="37"/>
      <c r="B117" s="173" t="s">
        <v>67</v>
      </c>
      <c r="C117" s="173"/>
      <c r="D117" s="173"/>
      <c r="E117" s="173"/>
      <c r="F117" s="173"/>
    </row>
    <row r="118" spans="1:6">
      <c r="A118" s="354">
        <v>3</v>
      </c>
      <c r="B118" s="20" t="s">
        <v>37</v>
      </c>
      <c r="C118" s="63"/>
      <c r="D118" s="63"/>
      <c r="E118" s="63"/>
      <c r="F118" s="63"/>
    </row>
    <row r="119" spans="1:6" ht="30">
      <c r="A119" s="354"/>
      <c r="B119" s="80" t="s">
        <v>81</v>
      </c>
      <c r="C119" s="83"/>
      <c r="D119" s="76"/>
      <c r="E119" s="134"/>
      <c r="F119" s="76"/>
    </row>
    <row r="120" spans="1:6">
      <c r="A120" s="354"/>
      <c r="B120" s="4" t="s">
        <v>38</v>
      </c>
      <c r="C120" s="78" t="s">
        <v>39</v>
      </c>
      <c r="D120" s="116">
        <v>1</v>
      </c>
      <c r="E120" s="117">
        <v>0</v>
      </c>
      <c r="F120" s="98">
        <f t="shared" ref="F120:F121" si="31">D120*E120</f>
        <v>0</v>
      </c>
    </row>
    <row r="121" spans="1:6">
      <c r="A121" s="354"/>
      <c r="B121" s="4" t="s">
        <v>40</v>
      </c>
      <c r="C121" s="78" t="s">
        <v>39</v>
      </c>
      <c r="D121" s="116">
        <v>1</v>
      </c>
      <c r="E121" s="117"/>
      <c r="F121" s="98">
        <f t="shared" si="31"/>
        <v>0</v>
      </c>
    </row>
    <row r="122" spans="1:6">
      <c r="A122" s="354"/>
      <c r="B122" s="4" t="s">
        <v>41</v>
      </c>
      <c r="C122" s="78" t="s">
        <v>39</v>
      </c>
      <c r="D122" s="116">
        <v>1</v>
      </c>
      <c r="E122" s="117"/>
      <c r="F122" s="98">
        <f>SUM(F120:F121)</f>
        <v>0</v>
      </c>
    </row>
    <row r="123" spans="1:6">
      <c r="A123" s="354">
        <v>4</v>
      </c>
      <c r="B123" s="20" t="s">
        <v>42</v>
      </c>
      <c r="C123" s="63"/>
      <c r="D123" s="63"/>
      <c r="E123" s="63"/>
      <c r="F123" s="63"/>
    </row>
    <row r="124" spans="1:6" ht="45">
      <c r="A124" s="354"/>
      <c r="B124" s="4" t="s">
        <v>160</v>
      </c>
      <c r="C124" s="78" t="s">
        <v>39</v>
      </c>
      <c r="D124" s="116">
        <v>1</v>
      </c>
      <c r="E124" s="117"/>
      <c r="F124" s="98">
        <f t="shared" ref="F124" si="32">D124*E124</f>
        <v>0</v>
      </c>
    </row>
    <row r="125" spans="1:6">
      <c r="A125" s="354">
        <v>5</v>
      </c>
      <c r="B125" s="20" t="s">
        <v>68</v>
      </c>
      <c r="C125" s="63"/>
      <c r="D125" s="63"/>
      <c r="E125" s="63"/>
      <c r="F125" s="63"/>
    </row>
    <row r="126" spans="1:6" ht="45" customHeight="1">
      <c r="A126" s="354"/>
      <c r="B126" s="161" t="s">
        <v>153</v>
      </c>
      <c r="C126" s="78" t="s">
        <v>5</v>
      </c>
      <c r="D126" s="116">
        <f>D281</f>
        <v>6</v>
      </c>
      <c r="E126" s="117"/>
      <c r="F126" s="98">
        <f t="shared" ref="F126" si="33">D126*E126</f>
        <v>0</v>
      </c>
    </row>
    <row r="127" spans="1:6">
      <c r="A127" s="354">
        <v>6</v>
      </c>
      <c r="B127" s="166" t="s">
        <v>68</v>
      </c>
      <c r="C127" s="63"/>
      <c r="D127" s="63"/>
      <c r="E127" s="63"/>
      <c r="F127" s="63"/>
    </row>
    <row r="128" spans="1:6" ht="15" customHeight="1">
      <c r="A128" s="354"/>
      <c r="B128" s="161" t="s">
        <v>279</v>
      </c>
      <c r="C128" s="78" t="s">
        <v>39</v>
      </c>
      <c r="D128" s="116">
        <v>1</v>
      </c>
      <c r="E128" s="117"/>
      <c r="F128" s="98">
        <f t="shared" ref="F128" si="34">D128*E128</f>
        <v>0</v>
      </c>
    </row>
    <row r="129" spans="1:6">
      <c r="A129" s="327">
        <v>7</v>
      </c>
      <c r="B129" s="166" t="s">
        <v>280</v>
      </c>
      <c r="C129" s="63"/>
      <c r="D129" s="63"/>
      <c r="E129" s="63"/>
      <c r="F129" s="63"/>
    </row>
    <row r="130" spans="1:6" ht="30">
      <c r="A130" s="327"/>
      <c r="B130" s="161" t="s">
        <v>44</v>
      </c>
      <c r="C130" s="78" t="s">
        <v>7</v>
      </c>
      <c r="D130" s="116">
        <v>70</v>
      </c>
      <c r="E130" s="117"/>
      <c r="F130" s="98">
        <f t="shared" ref="F130" si="35">D130*E130</f>
        <v>0</v>
      </c>
    </row>
    <row r="131" spans="1:6">
      <c r="A131" s="38"/>
      <c r="B131" s="106"/>
      <c r="C131" s="94"/>
      <c r="D131" s="135"/>
      <c r="E131" s="136"/>
      <c r="F131" s="98"/>
    </row>
    <row r="132" spans="1:6">
      <c r="A132" s="39"/>
      <c r="B132" s="359" t="s">
        <v>51</v>
      </c>
      <c r="C132" s="359"/>
      <c r="D132" s="359"/>
      <c r="E132" s="360"/>
      <c r="F132" s="137">
        <f>SUM(F110:F130)</f>
        <v>0</v>
      </c>
    </row>
    <row r="133" spans="1:6">
      <c r="A133" s="103"/>
      <c r="C133" s="103"/>
      <c r="D133" s="103"/>
      <c r="E133" s="103"/>
      <c r="F133" s="103"/>
    </row>
    <row r="134" spans="1:6">
      <c r="A134" s="103"/>
      <c r="C134" s="103"/>
      <c r="D134" s="103"/>
      <c r="E134" s="103"/>
      <c r="F134" s="103"/>
    </row>
    <row r="135" spans="1:6">
      <c r="A135" s="355" t="s">
        <v>43</v>
      </c>
      <c r="B135" s="355"/>
      <c r="C135" s="355"/>
      <c r="D135" s="355"/>
      <c r="E135" s="355"/>
      <c r="F135" s="355"/>
    </row>
    <row r="136" spans="1:6">
      <c r="A136" s="40"/>
      <c r="B136" s="102"/>
      <c r="C136" s="92"/>
      <c r="D136" s="129"/>
      <c r="E136" s="129"/>
      <c r="F136" s="129"/>
    </row>
    <row r="137" spans="1:6" ht="15" customHeight="1">
      <c r="A137" s="108">
        <v>1</v>
      </c>
      <c r="B137" s="166" t="s">
        <v>281</v>
      </c>
      <c r="C137" s="167"/>
      <c r="D137" s="167"/>
      <c r="E137" s="167"/>
      <c r="F137" s="167"/>
    </row>
    <row r="138" spans="1:6" ht="30">
      <c r="A138" s="108"/>
      <c r="B138" s="269" t="s">
        <v>282</v>
      </c>
      <c r="C138" s="78" t="s">
        <v>6</v>
      </c>
      <c r="D138" s="116">
        <v>2</v>
      </c>
      <c r="E138" s="117"/>
      <c r="F138" s="98">
        <f t="shared" ref="F138" si="36">D138*E138</f>
        <v>0</v>
      </c>
    </row>
    <row r="139" spans="1:6">
      <c r="A139" s="335">
        <v>2</v>
      </c>
      <c r="B139" s="104" t="s">
        <v>159</v>
      </c>
      <c r="C139" s="105"/>
      <c r="D139" s="105"/>
      <c r="E139" s="105"/>
      <c r="F139" s="105"/>
    </row>
    <row r="140" spans="1:6" ht="60">
      <c r="A140" s="335"/>
      <c r="B140" s="201" t="s">
        <v>161</v>
      </c>
      <c r="C140" s="82"/>
      <c r="D140" s="118"/>
      <c r="E140" s="119"/>
    </row>
    <row r="141" spans="1:6">
      <c r="A141" s="197"/>
      <c r="B141" s="271" t="s">
        <v>273</v>
      </c>
      <c r="C141" s="77" t="s">
        <v>7</v>
      </c>
      <c r="D141" s="116">
        <f>D214</f>
        <v>10.93</v>
      </c>
      <c r="E141" s="117">
        <v>0</v>
      </c>
      <c r="F141" s="97">
        <f t="shared" ref="F141" si="37">D141*E141</f>
        <v>0</v>
      </c>
    </row>
    <row r="142" spans="1:6">
      <c r="A142" s="205"/>
      <c r="B142" s="169"/>
      <c r="C142" s="206"/>
      <c r="D142" s="118"/>
      <c r="E142" s="207"/>
      <c r="F142" s="138"/>
    </row>
    <row r="143" spans="1:6">
      <c r="A143" s="41"/>
      <c r="B143" s="336" t="s">
        <v>45</v>
      </c>
      <c r="C143" s="336"/>
      <c r="D143" s="336"/>
      <c r="E143" s="337"/>
      <c r="F143" s="139">
        <f>SUM(F137:F141)</f>
        <v>0</v>
      </c>
    </row>
    <row r="144" spans="1:6">
      <c r="A144" s="169"/>
      <c r="B144" s="169"/>
      <c r="C144" s="169"/>
      <c r="D144" s="169"/>
      <c r="E144" s="169"/>
      <c r="F144" s="169"/>
    </row>
    <row r="145" spans="1:6">
      <c r="A145" s="169"/>
      <c r="B145" s="169"/>
      <c r="C145" s="169"/>
      <c r="D145" s="169"/>
      <c r="E145" s="169"/>
      <c r="F145" s="169"/>
    </row>
    <row r="146" spans="1:6" ht="15" customHeight="1">
      <c r="A146" s="175"/>
      <c r="B146" s="340" t="s">
        <v>75</v>
      </c>
      <c r="C146" s="340"/>
      <c r="D146" s="340"/>
      <c r="E146" s="340"/>
      <c r="F146" s="340"/>
    </row>
    <row r="147" spans="1:6">
      <c r="A147" s="42"/>
      <c r="B147" s="107"/>
      <c r="C147" s="95"/>
      <c r="D147" s="140"/>
      <c r="E147" s="140"/>
      <c r="F147" s="140"/>
    </row>
    <row r="148" spans="1:6" ht="30.75" customHeight="1">
      <c r="A148" s="25"/>
      <c r="B148" s="341" t="s">
        <v>302</v>
      </c>
      <c r="C148" s="341"/>
      <c r="D148" s="341"/>
      <c r="E148" s="341"/>
      <c r="F148" s="341"/>
    </row>
    <row r="149" spans="1:6">
      <c r="A149" s="43"/>
      <c r="B149" s="105"/>
      <c r="C149" s="81"/>
      <c r="E149" s="131"/>
      <c r="F149" s="131"/>
    </row>
    <row r="150" spans="1:6">
      <c r="A150" s="361">
        <v>1</v>
      </c>
      <c r="B150" s="162" t="s">
        <v>285</v>
      </c>
      <c r="C150" s="63"/>
      <c r="D150" s="63"/>
      <c r="E150" s="63"/>
      <c r="F150" s="63"/>
    </row>
    <row r="151" spans="1:6" ht="75">
      <c r="A151" s="361"/>
      <c r="B151" s="161" t="s">
        <v>73</v>
      </c>
      <c r="C151" s="89"/>
      <c r="D151" s="118"/>
      <c r="E151" s="119"/>
    </row>
    <row r="152" spans="1:6">
      <c r="A152" s="361"/>
      <c r="B152" s="161" t="s">
        <v>178</v>
      </c>
      <c r="C152" s="78" t="s">
        <v>5</v>
      </c>
      <c r="D152" s="116">
        <f>0.6*6</f>
        <v>3.5999999999999996</v>
      </c>
      <c r="E152" s="117"/>
      <c r="F152" s="97">
        <f>D152*E152</f>
        <v>0</v>
      </c>
    </row>
    <row r="153" spans="1:6">
      <c r="A153" s="44"/>
      <c r="B153" s="106"/>
      <c r="C153" s="94"/>
      <c r="D153" s="135"/>
      <c r="E153" s="136"/>
      <c r="F153" s="141"/>
    </row>
    <row r="154" spans="1:6">
      <c r="A154" s="25"/>
      <c r="B154" s="342" t="s">
        <v>8</v>
      </c>
      <c r="C154" s="342"/>
      <c r="D154" s="342"/>
      <c r="E154" s="343"/>
      <c r="F154" s="142">
        <f>SUM(F150:F153)</f>
        <v>0</v>
      </c>
    </row>
    <row r="155" spans="1:6">
      <c r="A155" s="169"/>
      <c r="B155" s="169"/>
      <c r="C155" s="169"/>
      <c r="D155" s="169"/>
      <c r="E155" s="169"/>
      <c r="F155" s="169"/>
    </row>
    <row r="156" spans="1:6">
      <c r="A156" s="169"/>
      <c r="B156" s="169"/>
      <c r="C156" s="169"/>
      <c r="D156" s="169"/>
      <c r="E156" s="169"/>
      <c r="F156" s="169"/>
    </row>
    <row r="157" spans="1:6">
      <c r="A157" s="344" t="s">
        <v>76</v>
      </c>
      <c r="B157" s="344"/>
      <c r="C157" s="344"/>
      <c r="D157" s="344"/>
      <c r="E157" s="344"/>
      <c r="F157" s="344"/>
    </row>
    <row r="158" spans="1:6">
      <c r="A158" s="47"/>
      <c r="B158" s="107"/>
      <c r="C158" s="95"/>
      <c r="D158" s="140"/>
      <c r="E158" s="140"/>
      <c r="F158" s="140"/>
    </row>
    <row r="159" spans="1:6">
      <c r="A159" s="339">
        <v>1</v>
      </c>
      <c r="B159" s="104" t="s">
        <v>238</v>
      </c>
      <c r="C159" s="169"/>
      <c r="D159" s="169"/>
      <c r="E159" s="169"/>
      <c r="F159" s="169"/>
    </row>
    <row r="160" spans="1:6" ht="105">
      <c r="A160" s="339"/>
      <c r="B160" s="161" t="s">
        <v>62</v>
      </c>
      <c r="C160" s="89"/>
      <c r="D160" s="118"/>
      <c r="E160" s="119"/>
    </row>
    <row r="161" spans="1:6">
      <c r="A161" s="339"/>
      <c r="B161" s="4" t="s">
        <v>239</v>
      </c>
      <c r="C161" s="78" t="s">
        <v>7</v>
      </c>
      <c r="D161" s="116">
        <f>D214</f>
        <v>10.93</v>
      </c>
      <c r="E161" s="117"/>
      <c r="F161" s="97">
        <f t="shared" ref="F161" si="38">D161*E161</f>
        <v>0</v>
      </c>
    </row>
    <row r="162" spans="1:6">
      <c r="A162" s="265">
        <v>2</v>
      </c>
      <c r="B162" s="104" t="s">
        <v>9</v>
      </c>
      <c r="C162" s="169"/>
      <c r="D162" s="169"/>
      <c r="E162" s="169"/>
      <c r="F162" s="169"/>
    </row>
    <row r="163" spans="1:6">
      <c r="A163" s="223"/>
      <c r="B163" s="4" t="s">
        <v>10</v>
      </c>
      <c r="C163" s="89"/>
      <c r="D163" s="118"/>
      <c r="E163" s="119"/>
    </row>
    <row r="164" spans="1:6">
      <c r="A164" s="223"/>
      <c r="B164" s="4" t="s">
        <v>239</v>
      </c>
      <c r="C164" s="78" t="s">
        <v>7</v>
      </c>
      <c r="D164" s="116">
        <f>D112</f>
        <v>37.200000000000003</v>
      </c>
      <c r="E164" s="117"/>
      <c r="F164" s="97">
        <f t="shared" ref="F164" si="39">D164*E164</f>
        <v>0</v>
      </c>
    </row>
    <row r="165" spans="1:6">
      <c r="A165" s="339">
        <v>3</v>
      </c>
      <c r="B165" s="104" t="s">
        <v>11</v>
      </c>
      <c r="C165" s="169"/>
      <c r="D165" s="169"/>
      <c r="E165" s="169"/>
      <c r="F165" s="169"/>
    </row>
    <row r="166" spans="1:6">
      <c r="A166" s="339"/>
      <c r="B166" s="161" t="s">
        <v>179</v>
      </c>
      <c r="C166" s="78" t="s">
        <v>5</v>
      </c>
      <c r="D166" s="116">
        <f>D219</f>
        <v>0</v>
      </c>
      <c r="E166" s="117"/>
      <c r="F166" s="97">
        <f t="shared" ref="F166" si="40">D166*E166</f>
        <v>0</v>
      </c>
    </row>
    <row r="167" spans="1:6">
      <c r="A167" s="48" t="s">
        <v>12</v>
      </c>
      <c r="B167" s="45"/>
      <c r="C167" s="96"/>
      <c r="D167" s="143"/>
      <c r="E167" s="144"/>
    </row>
    <row r="168" spans="1:6">
      <c r="A168" s="46"/>
      <c r="B168" s="349" t="s">
        <v>61</v>
      </c>
      <c r="C168" s="349"/>
      <c r="D168" s="349"/>
      <c r="E168" s="350"/>
      <c r="F168" s="145">
        <f>SUM(F159:F167)</f>
        <v>0</v>
      </c>
    </row>
    <row r="169" spans="1:6">
      <c r="A169" s="105"/>
      <c r="B169" s="105"/>
      <c r="C169" s="105"/>
      <c r="D169" s="105"/>
      <c r="E169" s="105"/>
      <c r="F169" s="105"/>
    </row>
    <row r="170" spans="1:6">
      <c r="A170" s="105"/>
      <c r="B170" s="105"/>
      <c r="C170" s="105"/>
      <c r="D170" s="105"/>
      <c r="E170" s="105"/>
      <c r="F170" s="105"/>
    </row>
    <row r="171" spans="1:6">
      <c r="A171" s="362" t="s">
        <v>79</v>
      </c>
      <c r="B171" s="362"/>
      <c r="C171" s="362"/>
      <c r="D171" s="362"/>
      <c r="E171" s="362"/>
      <c r="F171" s="362"/>
    </row>
    <row r="172" spans="1:6">
      <c r="A172" s="49"/>
      <c r="B172" s="107"/>
      <c r="C172" s="95"/>
      <c r="D172" s="140"/>
      <c r="E172" s="140"/>
      <c r="F172" s="140"/>
    </row>
    <row r="173" spans="1:6">
      <c r="A173" s="69"/>
      <c r="B173" s="63" t="s">
        <v>91</v>
      </c>
      <c r="C173" s="63"/>
      <c r="D173" s="63"/>
      <c r="E173" s="63"/>
      <c r="F173" s="63"/>
    </row>
    <row r="174" spans="1:6">
      <c r="A174" s="222">
        <v>1</v>
      </c>
      <c r="B174" s="104" t="s">
        <v>74</v>
      </c>
      <c r="C174" s="169"/>
      <c r="D174" s="169"/>
      <c r="E174" s="169"/>
      <c r="F174" s="169"/>
    </row>
    <row r="175" spans="1:6" ht="150" customHeight="1">
      <c r="A175" s="71"/>
      <c r="B175" s="161" t="s">
        <v>156</v>
      </c>
      <c r="C175" s="89"/>
      <c r="D175" s="118"/>
      <c r="E175" s="119"/>
    </row>
    <row r="176" spans="1:6">
      <c r="A176" s="71"/>
      <c r="B176" s="161" t="s">
        <v>157</v>
      </c>
      <c r="C176" s="89"/>
      <c r="D176" s="118"/>
      <c r="E176" s="119"/>
    </row>
    <row r="177" spans="1:6" ht="31.5" customHeight="1">
      <c r="A177" s="51">
        <v>1</v>
      </c>
      <c r="B177" s="269" t="s">
        <v>286</v>
      </c>
      <c r="C177" s="78" t="s">
        <v>6</v>
      </c>
      <c r="D177" s="116">
        <v>3</v>
      </c>
      <c r="E177" s="117"/>
      <c r="F177" s="97">
        <f t="shared" ref="F177" si="41">D177*E177</f>
        <v>0</v>
      </c>
    </row>
    <row r="178" spans="1:6">
      <c r="A178" s="338">
        <v>2</v>
      </c>
      <c r="B178" s="104" t="s">
        <v>236</v>
      </c>
      <c r="C178" s="105"/>
      <c r="D178" s="105"/>
      <c r="E178" s="105"/>
      <c r="F178" s="105"/>
    </row>
    <row r="179" spans="1:6">
      <c r="A179" s="338"/>
      <c r="B179" s="4" t="s">
        <v>237</v>
      </c>
      <c r="C179" s="78" t="s">
        <v>6</v>
      </c>
      <c r="D179" s="116">
        <v>2</v>
      </c>
      <c r="E179" s="117">
        <v>0</v>
      </c>
      <c r="F179" s="97">
        <f t="shared" ref="F179" si="42">D179*E179</f>
        <v>0</v>
      </c>
    </row>
    <row r="180" spans="1:6">
      <c r="A180" s="52"/>
      <c r="B180" s="106"/>
      <c r="C180" s="94"/>
      <c r="D180" s="135"/>
      <c r="E180" s="136"/>
    </row>
    <row r="181" spans="1:6">
      <c r="A181" s="50"/>
      <c r="B181" s="347" t="s">
        <v>47</v>
      </c>
      <c r="C181" s="347"/>
      <c r="D181" s="347"/>
      <c r="E181" s="348"/>
      <c r="F181" s="146">
        <f>SUM(F173:F179)</f>
        <v>0</v>
      </c>
    </row>
    <row r="182" spans="1:6">
      <c r="A182" s="105"/>
      <c r="B182" s="105"/>
      <c r="C182" s="105"/>
      <c r="D182" s="105"/>
      <c r="E182" s="105"/>
      <c r="F182" s="105"/>
    </row>
    <row r="183" spans="1:6">
      <c r="A183" s="105"/>
      <c r="B183" s="105"/>
      <c r="C183" s="105"/>
      <c r="D183" s="105"/>
      <c r="E183" s="105"/>
      <c r="F183" s="105"/>
    </row>
    <row r="184" spans="1:6">
      <c r="A184" s="178"/>
      <c r="B184" s="363" t="s">
        <v>77</v>
      </c>
      <c r="C184" s="363"/>
      <c r="D184" s="363"/>
      <c r="E184" s="363"/>
      <c r="F184" s="363"/>
    </row>
    <row r="185" spans="1:6">
      <c r="A185" s="54"/>
      <c r="B185" s="107"/>
      <c r="C185" s="95"/>
      <c r="D185" s="140"/>
      <c r="E185" s="140"/>
      <c r="F185" s="140"/>
    </row>
    <row r="186" spans="1:6">
      <c r="A186" s="68"/>
      <c r="B186" s="174" t="s">
        <v>241</v>
      </c>
      <c r="C186" s="174"/>
      <c r="D186" s="174"/>
      <c r="E186" s="174"/>
      <c r="F186" s="174"/>
    </row>
    <row r="187" spans="1:6">
      <c r="A187" s="68"/>
      <c r="B187" s="174" t="s">
        <v>193</v>
      </c>
      <c r="C187" s="174"/>
      <c r="D187" s="174"/>
      <c r="E187" s="174"/>
      <c r="F187" s="174"/>
    </row>
    <row r="188" spans="1:6">
      <c r="A188" s="345">
        <v>1</v>
      </c>
      <c r="B188" s="104" t="s">
        <v>242</v>
      </c>
      <c r="C188" s="177"/>
      <c r="D188" s="177"/>
      <c r="E188" s="177"/>
      <c r="F188" s="177"/>
    </row>
    <row r="189" spans="1:6" ht="61.5" customHeight="1">
      <c r="A189" s="345"/>
      <c r="B189" s="161" t="s">
        <v>313</v>
      </c>
      <c r="C189" s="89"/>
      <c r="D189" s="118"/>
      <c r="E189" s="119"/>
      <c r="F189" s="98"/>
    </row>
    <row r="190" spans="1:6">
      <c r="A190" s="204"/>
      <c r="B190" s="161" t="s">
        <v>243</v>
      </c>
      <c r="C190" s="78" t="s">
        <v>5</v>
      </c>
      <c r="D190" s="116">
        <v>6.25</v>
      </c>
      <c r="E190" s="117">
        <v>0</v>
      </c>
      <c r="F190" s="98">
        <f t="shared" ref="F190" si="43">D190*E190</f>
        <v>0</v>
      </c>
    </row>
    <row r="191" spans="1:6">
      <c r="A191" s="345">
        <v>2</v>
      </c>
      <c r="B191" s="104" t="s">
        <v>244</v>
      </c>
      <c r="C191" s="177"/>
      <c r="D191" s="177"/>
      <c r="E191" s="177"/>
      <c r="F191" s="177"/>
    </row>
    <row r="192" spans="1:6" ht="60" customHeight="1">
      <c r="A192" s="345"/>
      <c r="B192" s="161" t="s">
        <v>314</v>
      </c>
      <c r="C192" s="78" t="s">
        <v>6</v>
      </c>
      <c r="D192" s="116">
        <v>4</v>
      </c>
      <c r="E192" s="117">
        <v>0</v>
      </c>
      <c r="F192" s="98">
        <f t="shared" ref="F192" si="44">D192*E192</f>
        <v>0</v>
      </c>
    </row>
    <row r="193" spans="1:6">
      <c r="A193" s="190">
        <v>3</v>
      </c>
      <c r="B193" s="104" t="s">
        <v>315</v>
      </c>
      <c r="C193" s="169"/>
      <c r="D193" s="169"/>
      <c r="E193" s="169"/>
      <c r="F193" s="169"/>
    </row>
    <row r="194" spans="1:6" ht="30">
      <c r="A194" s="55"/>
      <c r="B194" s="295" t="s">
        <v>316</v>
      </c>
      <c r="C194" s="78" t="s">
        <v>5</v>
      </c>
      <c r="D194" s="116">
        <v>25.7</v>
      </c>
      <c r="E194" s="117"/>
      <c r="F194" s="98">
        <f t="shared" ref="F194" si="45">D194*E194</f>
        <v>0</v>
      </c>
    </row>
    <row r="195" spans="1:6">
      <c r="A195" s="67"/>
      <c r="C195" s="89"/>
      <c r="D195" s="118"/>
      <c r="E195" s="98"/>
      <c r="F195" s="98"/>
    </row>
    <row r="196" spans="1:6">
      <c r="A196" s="67"/>
      <c r="B196" s="105" t="s">
        <v>90</v>
      </c>
      <c r="C196" s="105"/>
      <c r="D196" s="105"/>
      <c r="E196" s="105"/>
      <c r="F196" s="105"/>
    </row>
    <row r="197" spans="1:6">
      <c r="A197" s="200">
        <v>4</v>
      </c>
      <c r="B197" s="104" t="s">
        <v>162</v>
      </c>
      <c r="C197" s="169"/>
      <c r="D197" s="169"/>
      <c r="E197" s="169"/>
      <c r="F197" s="169"/>
    </row>
    <row r="198" spans="1:6" ht="30" customHeight="1">
      <c r="A198" s="200"/>
      <c r="B198" s="213" t="s">
        <v>245</v>
      </c>
      <c r="C198" s="213"/>
      <c r="D198" s="213"/>
      <c r="E198" s="213"/>
      <c r="F198" s="213"/>
    </row>
    <row r="199" spans="1:6" ht="16.5" customHeight="1">
      <c r="A199" s="200"/>
      <c r="B199" s="208" t="s">
        <v>246</v>
      </c>
      <c r="C199" s="209" t="s">
        <v>6</v>
      </c>
      <c r="D199" s="210">
        <v>6</v>
      </c>
      <c r="E199" s="211">
        <v>0</v>
      </c>
      <c r="F199" s="212">
        <f t="shared" ref="F199" si="46">D199*E199</f>
        <v>0</v>
      </c>
    </row>
    <row r="200" spans="1:6">
      <c r="A200" s="56"/>
      <c r="B200" s="106"/>
      <c r="C200" s="94"/>
      <c r="D200" s="135"/>
      <c r="E200" s="136"/>
    </row>
    <row r="201" spans="1:6">
      <c r="A201" s="53"/>
      <c r="B201" s="306" t="s">
        <v>49</v>
      </c>
      <c r="C201" s="306"/>
      <c r="D201" s="306"/>
      <c r="E201" s="307"/>
      <c r="F201" s="147">
        <f>SUM(F188:F199)</f>
        <v>0</v>
      </c>
    </row>
    <row r="202" spans="1:6">
      <c r="A202" s="105"/>
      <c r="B202" s="105"/>
      <c r="C202" s="105"/>
      <c r="D202" s="105"/>
      <c r="E202" s="105"/>
      <c r="F202" s="105"/>
    </row>
    <row r="203" spans="1:6">
      <c r="A203" s="105"/>
      <c r="B203" s="105"/>
      <c r="C203" s="105"/>
      <c r="D203" s="105"/>
      <c r="E203" s="105"/>
      <c r="F203" s="105"/>
    </row>
    <row r="204" spans="1:6">
      <c r="A204" s="314" t="s">
        <v>140</v>
      </c>
      <c r="B204" s="314"/>
      <c r="C204" s="314"/>
      <c r="D204" s="314"/>
      <c r="E204" s="314"/>
      <c r="F204" s="314"/>
    </row>
    <row r="205" spans="1:6">
      <c r="A205" s="57"/>
      <c r="B205" s="107"/>
      <c r="C205" s="95"/>
      <c r="D205" s="140"/>
      <c r="E205" s="140"/>
      <c r="F205" s="140"/>
    </row>
    <row r="206" spans="1:6">
      <c r="A206" s="70"/>
      <c r="B206" s="174" t="s">
        <v>92</v>
      </c>
      <c r="C206" s="174"/>
      <c r="D206" s="174"/>
      <c r="E206" s="174"/>
      <c r="F206" s="174"/>
    </row>
    <row r="207" spans="1:6">
      <c r="A207" s="216"/>
      <c r="B207" s="221" t="s">
        <v>155</v>
      </c>
    </row>
    <row r="208" spans="1:6">
      <c r="A208" s="308">
        <v>1</v>
      </c>
      <c r="B208" s="104" t="s">
        <v>288</v>
      </c>
      <c r="C208" s="169"/>
      <c r="D208" s="169"/>
      <c r="E208" s="169"/>
      <c r="F208" s="169"/>
    </row>
    <row r="209" spans="1:6" ht="90">
      <c r="A209" s="308"/>
      <c r="B209" s="161" t="s">
        <v>207</v>
      </c>
      <c r="C209" s="89"/>
      <c r="D209" s="118"/>
      <c r="E209" s="119"/>
    </row>
    <row r="210" spans="1:6">
      <c r="A210" s="191"/>
      <c r="B210" s="4" t="s">
        <v>208</v>
      </c>
      <c r="C210" s="78" t="s">
        <v>7</v>
      </c>
      <c r="D210" s="116">
        <f>(19.03+4.22)*1.6</f>
        <v>37.200000000000003</v>
      </c>
      <c r="E210" s="117"/>
      <c r="F210" s="97">
        <f t="shared" ref="F210" si="47">D210*E210</f>
        <v>0</v>
      </c>
    </row>
    <row r="211" spans="1:6">
      <c r="A211" s="199"/>
      <c r="B211" s="4" t="s">
        <v>209</v>
      </c>
      <c r="C211" s="78" t="s">
        <v>7</v>
      </c>
      <c r="D211" s="116">
        <f>D210</f>
        <v>37.200000000000003</v>
      </c>
      <c r="E211" s="117"/>
      <c r="F211" s="97">
        <f t="shared" ref="F211" si="48">D211*E211</f>
        <v>0</v>
      </c>
    </row>
    <row r="212" spans="1:6">
      <c r="A212" s="217">
        <v>2</v>
      </c>
      <c r="B212" s="104" t="s">
        <v>164</v>
      </c>
      <c r="C212" s="169"/>
      <c r="D212" s="169"/>
      <c r="E212" s="169"/>
      <c r="F212" s="169"/>
    </row>
    <row r="213" spans="1:6">
      <c r="A213" s="217"/>
      <c r="B213" s="292" t="s">
        <v>289</v>
      </c>
      <c r="C213" s="169"/>
      <c r="D213" s="169"/>
      <c r="E213" s="169"/>
      <c r="F213" s="169"/>
    </row>
    <row r="214" spans="1:6">
      <c r="A214" s="216"/>
      <c r="B214" s="4" t="s">
        <v>208</v>
      </c>
      <c r="C214" s="78" t="s">
        <v>7</v>
      </c>
      <c r="D214" s="116">
        <f>2.62+5.74+2.57</f>
        <v>10.93</v>
      </c>
      <c r="E214" s="117">
        <v>0</v>
      </c>
      <c r="F214" s="97">
        <f t="shared" ref="F214" si="49">D214*E214</f>
        <v>0</v>
      </c>
    </row>
    <row r="215" spans="1:6">
      <c r="A215" s="216"/>
      <c r="B215" s="4" t="s">
        <v>209</v>
      </c>
      <c r="C215" s="78" t="s">
        <v>7</v>
      </c>
      <c r="D215" s="116">
        <f>D214</f>
        <v>10.93</v>
      </c>
      <c r="E215" s="117">
        <v>0</v>
      </c>
      <c r="F215" s="97">
        <f t="shared" ref="F215" si="50">D215*E215</f>
        <v>0</v>
      </c>
    </row>
    <row r="216" spans="1:6">
      <c r="A216" s="216"/>
      <c r="C216" s="89"/>
      <c r="D216" s="118"/>
      <c r="E216" s="98"/>
      <c r="F216" s="98"/>
    </row>
    <row r="217" spans="1:6">
      <c r="A217" s="61"/>
      <c r="B217" s="105" t="s">
        <v>165</v>
      </c>
      <c r="C217" s="105"/>
      <c r="D217" s="105"/>
      <c r="E217" s="105"/>
      <c r="F217" s="105"/>
    </row>
    <row r="218" spans="1:6">
      <c r="A218" s="310">
        <v>3</v>
      </c>
      <c r="B218" s="20" t="s">
        <v>212</v>
      </c>
      <c r="C218" s="89"/>
      <c r="D218" s="118"/>
      <c r="E218" s="119"/>
    </row>
    <row r="219" spans="1:6" ht="30">
      <c r="A219" s="310"/>
      <c r="B219" s="4" t="s">
        <v>291</v>
      </c>
      <c r="C219" s="89"/>
      <c r="D219" s="118"/>
      <c r="E219" s="119"/>
    </row>
    <row r="220" spans="1:6">
      <c r="A220" s="214"/>
      <c r="B220" s="4" t="s">
        <v>208</v>
      </c>
      <c r="C220" s="78" t="s">
        <v>7</v>
      </c>
      <c r="D220" s="116">
        <v>50</v>
      </c>
      <c r="E220" s="117">
        <v>0</v>
      </c>
      <c r="F220" s="97">
        <f t="shared" ref="F220" si="51">D220*E220</f>
        <v>0</v>
      </c>
    </row>
    <row r="221" spans="1:6">
      <c r="A221" s="273"/>
      <c r="B221" s="4" t="s">
        <v>209</v>
      </c>
      <c r="C221" s="78" t="s">
        <v>7</v>
      </c>
      <c r="D221" s="116">
        <v>50</v>
      </c>
      <c r="E221" s="117">
        <v>0</v>
      </c>
      <c r="F221" s="97">
        <f t="shared" ref="F221" si="52">D221*E221</f>
        <v>0</v>
      </c>
    </row>
    <row r="222" spans="1:6">
      <c r="A222" s="310">
        <v>4</v>
      </c>
      <c r="B222" s="20" t="s">
        <v>287</v>
      </c>
      <c r="C222" s="89"/>
      <c r="D222" s="118"/>
      <c r="E222" s="119"/>
    </row>
    <row r="223" spans="1:6" ht="30">
      <c r="A223" s="310"/>
      <c r="B223" s="4" t="s">
        <v>290</v>
      </c>
      <c r="C223" s="89"/>
      <c r="D223" s="118"/>
      <c r="E223" s="119"/>
    </row>
    <row r="224" spans="1:6">
      <c r="A224" s="273"/>
      <c r="B224" s="4" t="s">
        <v>208</v>
      </c>
      <c r="C224" s="78" t="s">
        <v>7</v>
      </c>
      <c r="D224" s="116">
        <f>2.11*9</f>
        <v>18.989999999999998</v>
      </c>
      <c r="E224" s="117">
        <v>0</v>
      </c>
      <c r="F224" s="97">
        <f t="shared" ref="F224:F225" si="53">D224*E224</f>
        <v>0</v>
      </c>
    </row>
    <row r="225" spans="1:6">
      <c r="A225" s="273"/>
      <c r="B225" s="4" t="s">
        <v>209</v>
      </c>
      <c r="C225" s="78" t="s">
        <v>7</v>
      </c>
      <c r="D225" s="116">
        <f>2.11*9</f>
        <v>18.989999999999998</v>
      </c>
      <c r="E225" s="117">
        <v>0</v>
      </c>
      <c r="F225" s="97">
        <f t="shared" si="53"/>
        <v>0</v>
      </c>
    </row>
    <row r="226" spans="1:6">
      <c r="A226" s="182"/>
      <c r="B226" s="106"/>
      <c r="C226" s="94"/>
      <c r="D226" s="135"/>
      <c r="E226" s="136"/>
    </row>
    <row r="227" spans="1:6">
      <c r="A227" s="182"/>
      <c r="B227" s="312" t="s">
        <v>50</v>
      </c>
      <c r="C227" s="312"/>
      <c r="D227" s="312"/>
      <c r="E227" s="313"/>
      <c r="F227" s="148">
        <f>SUM(F208:F226)</f>
        <v>0</v>
      </c>
    </row>
    <row r="228" spans="1:6">
      <c r="A228" s="317"/>
      <c r="B228" s="317"/>
      <c r="C228" s="317"/>
      <c r="D228" s="317"/>
      <c r="E228" s="317"/>
      <c r="F228" s="317"/>
    </row>
    <row r="229" spans="1:6">
      <c r="A229" s="317"/>
      <c r="B229" s="317"/>
      <c r="C229" s="317"/>
      <c r="D229" s="317"/>
      <c r="E229" s="317"/>
      <c r="F229" s="317"/>
    </row>
    <row r="230" spans="1:6" ht="15" customHeight="1">
      <c r="A230" s="309" t="s">
        <v>146</v>
      </c>
      <c r="B230" s="309"/>
      <c r="C230" s="309"/>
      <c r="D230" s="309"/>
      <c r="E230" s="309"/>
      <c r="F230" s="309"/>
    </row>
    <row r="231" spans="1:6">
      <c r="A231" s="193"/>
      <c r="B231" s="102"/>
      <c r="C231" s="92"/>
      <c r="D231" s="129"/>
      <c r="E231" s="129"/>
      <c r="F231" s="129"/>
    </row>
    <row r="232" spans="1:6">
      <c r="A232" s="346">
        <v>1</v>
      </c>
      <c r="B232" s="104" t="s">
        <v>213</v>
      </c>
      <c r="C232" s="169"/>
      <c r="D232" s="169"/>
      <c r="E232" s="169"/>
      <c r="F232" s="169"/>
    </row>
    <row r="233" spans="1:6" ht="30">
      <c r="A233" s="346"/>
      <c r="B233" s="189" t="s">
        <v>214</v>
      </c>
      <c r="C233" s="78" t="s">
        <v>6</v>
      </c>
      <c r="D233" s="116">
        <v>5</v>
      </c>
      <c r="E233" s="117">
        <v>0</v>
      </c>
      <c r="F233" s="97">
        <f t="shared" ref="F233" si="54">D233*E233</f>
        <v>0</v>
      </c>
    </row>
    <row r="234" spans="1:6">
      <c r="A234" s="346">
        <v>2</v>
      </c>
      <c r="B234" s="104" t="s">
        <v>252</v>
      </c>
      <c r="C234" s="169"/>
      <c r="D234" s="169"/>
      <c r="E234" s="169"/>
      <c r="F234" s="169"/>
    </row>
    <row r="235" spans="1:6">
      <c r="A235" s="346"/>
      <c r="B235" s="189" t="s">
        <v>253</v>
      </c>
      <c r="C235" s="78" t="s">
        <v>6</v>
      </c>
      <c r="D235" s="116">
        <v>10</v>
      </c>
      <c r="E235" s="117">
        <v>0</v>
      </c>
      <c r="F235" s="97">
        <f t="shared" ref="F235" si="55">D235*E235</f>
        <v>0</v>
      </c>
    </row>
    <row r="236" spans="1:6">
      <c r="A236" s="194"/>
      <c r="B236" s="106"/>
      <c r="C236" s="94"/>
      <c r="D236" s="135"/>
      <c r="E236" s="136"/>
    </row>
    <row r="237" spans="1:6">
      <c r="A237" s="58"/>
      <c r="B237" s="315" t="s">
        <v>215</v>
      </c>
      <c r="C237" s="315"/>
      <c r="D237" s="315"/>
      <c r="E237" s="316"/>
      <c r="F237" s="150">
        <f>SUM(F232:F233)</f>
        <v>0</v>
      </c>
    </row>
    <row r="238" spans="1:6">
      <c r="A238" s="176"/>
      <c r="B238" s="176"/>
      <c r="C238" s="176"/>
      <c r="D238" s="176"/>
      <c r="E238" s="176"/>
      <c r="F238" s="176"/>
    </row>
    <row r="239" spans="1:6">
      <c r="A239" s="176"/>
      <c r="B239" s="176"/>
      <c r="C239" s="176"/>
      <c r="D239" s="176"/>
      <c r="E239" s="176"/>
      <c r="F239" s="176"/>
    </row>
    <row r="240" spans="1:6">
      <c r="A240" s="318" t="s">
        <v>135</v>
      </c>
      <c r="B240" s="318"/>
      <c r="C240" s="318"/>
      <c r="D240" s="318"/>
      <c r="E240" s="318"/>
      <c r="F240" s="318"/>
    </row>
    <row r="241" spans="1:106">
      <c r="A241" s="64"/>
      <c r="B241" s="107"/>
      <c r="C241" s="95"/>
      <c r="D241" s="140"/>
      <c r="E241" s="140"/>
      <c r="F241" s="140"/>
    </row>
    <row r="242" spans="1:106" s="226" customFormat="1">
      <c r="A242" s="261"/>
      <c r="B242" s="245" t="s">
        <v>94</v>
      </c>
      <c r="C242" s="275"/>
      <c r="D242" s="275"/>
      <c r="E242" s="275"/>
      <c r="F242" s="275"/>
      <c r="G242" s="225"/>
      <c r="H242" s="225"/>
      <c r="I242" s="225"/>
      <c r="J242" s="225"/>
      <c r="K242" s="225"/>
      <c r="L242" s="225"/>
      <c r="M242" s="225"/>
      <c r="N242" s="225"/>
      <c r="O242" s="225"/>
      <c r="P242" s="225"/>
      <c r="Q242" s="225"/>
      <c r="R242" s="225"/>
      <c r="S242" s="225"/>
      <c r="T242" s="225"/>
      <c r="U242" s="225"/>
      <c r="V242" s="225"/>
      <c r="W242" s="225"/>
      <c r="X242" s="225"/>
      <c r="Y242" s="225"/>
      <c r="Z242" s="225"/>
      <c r="AA242" s="225"/>
      <c r="AB242" s="225"/>
      <c r="AC242" s="225"/>
      <c r="AD242" s="225"/>
      <c r="AE242" s="225"/>
      <c r="AF242" s="225"/>
      <c r="AG242" s="225"/>
      <c r="AH242" s="225"/>
      <c r="AI242" s="225"/>
      <c r="AJ242" s="225"/>
      <c r="AK242" s="225"/>
      <c r="AL242" s="225"/>
      <c r="AM242" s="225"/>
      <c r="AN242" s="225"/>
      <c r="AO242" s="225"/>
      <c r="AP242" s="225"/>
      <c r="AQ242" s="225"/>
      <c r="AR242" s="225"/>
      <c r="AS242" s="225"/>
      <c r="AT242" s="225"/>
      <c r="AU242" s="225"/>
      <c r="AV242" s="225"/>
      <c r="AW242" s="225"/>
      <c r="AX242" s="225"/>
      <c r="AY242" s="225"/>
      <c r="AZ242" s="225"/>
      <c r="BA242" s="225"/>
      <c r="BB242" s="225"/>
      <c r="BC242" s="225"/>
      <c r="BD242" s="225"/>
      <c r="BE242" s="225"/>
      <c r="BF242" s="225"/>
      <c r="BG242" s="225"/>
      <c r="BH242" s="225"/>
      <c r="BI242" s="225"/>
      <c r="BJ242" s="225"/>
      <c r="BK242" s="225"/>
      <c r="BL242" s="225"/>
      <c r="BM242" s="225"/>
      <c r="BN242" s="225"/>
      <c r="BO242" s="225"/>
      <c r="BP242" s="225"/>
      <c r="BQ242" s="225"/>
      <c r="BR242" s="225"/>
      <c r="BS242" s="225"/>
      <c r="BT242" s="225"/>
      <c r="BU242" s="225"/>
      <c r="BV242" s="225"/>
      <c r="BW242" s="225"/>
      <c r="BX242" s="225"/>
      <c r="BY242" s="225"/>
      <c r="BZ242" s="225"/>
      <c r="CA242" s="225"/>
      <c r="CB242" s="225"/>
      <c r="CC242" s="225"/>
      <c r="CD242" s="225"/>
      <c r="CE242" s="225"/>
      <c r="CF242" s="225"/>
      <c r="CG242" s="225"/>
      <c r="CH242" s="225"/>
      <c r="CI242" s="225"/>
      <c r="CJ242" s="225"/>
      <c r="CK242" s="225"/>
      <c r="CL242" s="225"/>
      <c r="CM242" s="225"/>
      <c r="CN242" s="225"/>
      <c r="CO242" s="225"/>
      <c r="CP242" s="225"/>
      <c r="CQ242" s="225"/>
      <c r="CR242" s="225"/>
      <c r="CS242" s="225"/>
      <c r="CT242" s="225"/>
      <c r="CU242" s="225"/>
      <c r="CV242" s="225"/>
      <c r="CW242" s="225"/>
      <c r="CX242" s="225"/>
      <c r="CY242" s="225"/>
      <c r="CZ242" s="225"/>
      <c r="DA242" s="225"/>
      <c r="DB242" s="225"/>
    </row>
    <row r="243" spans="1:106" s="226" customFormat="1" ht="16.5" customHeight="1">
      <c r="A243" s="261">
        <v>1</v>
      </c>
      <c r="B243" s="245" t="s">
        <v>216</v>
      </c>
      <c r="C243" s="275"/>
      <c r="D243" s="274"/>
      <c r="E243" s="229"/>
      <c r="F243" s="230"/>
      <c r="G243" s="225"/>
      <c r="H243" s="225"/>
      <c r="I243" s="225"/>
      <c r="J243" s="225"/>
      <c r="K243" s="225"/>
      <c r="L243" s="225"/>
      <c r="M243" s="225"/>
      <c r="N243" s="225"/>
      <c r="O243" s="225"/>
      <c r="P243" s="225"/>
      <c r="Q243" s="225"/>
      <c r="R243" s="225"/>
      <c r="S243" s="225"/>
      <c r="T243" s="225"/>
      <c r="U243" s="225"/>
      <c r="V243" s="225"/>
      <c r="W243" s="225"/>
      <c r="X243" s="225"/>
      <c r="Y243" s="225"/>
      <c r="Z243" s="225"/>
      <c r="AA243" s="225"/>
      <c r="AB243" s="225"/>
      <c r="AC243" s="225"/>
      <c r="AD243" s="225"/>
      <c r="AE243" s="225"/>
      <c r="AF243" s="225"/>
      <c r="AG243" s="225"/>
      <c r="AH243" s="225"/>
      <c r="AI243" s="225"/>
      <c r="AJ243" s="225"/>
      <c r="AK243" s="225"/>
      <c r="AL243" s="225"/>
      <c r="AM243" s="225"/>
      <c r="AN243" s="225"/>
      <c r="AO243" s="225"/>
      <c r="AP243" s="225"/>
      <c r="AQ243" s="225"/>
      <c r="AR243" s="225"/>
      <c r="AS243" s="225"/>
      <c r="AT243" s="225"/>
      <c r="AU243" s="225"/>
      <c r="AV243" s="225"/>
      <c r="AW243" s="225"/>
      <c r="AX243" s="225"/>
      <c r="AY243" s="225"/>
      <c r="AZ243" s="225"/>
      <c r="BA243" s="225"/>
      <c r="BB243" s="225"/>
      <c r="BC243" s="225"/>
      <c r="BD243" s="225"/>
      <c r="BE243" s="225"/>
      <c r="BF243" s="225"/>
      <c r="BG243" s="225"/>
      <c r="BH243" s="225"/>
      <c r="BI243" s="225"/>
      <c r="BJ243" s="225"/>
      <c r="BK243" s="225"/>
      <c r="BL243" s="225"/>
      <c r="BM243" s="225"/>
      <c r="BN243" s="225"/>
      <c r="BO243" s="225"/>
      <c r="BP243" s="225"/>
      <c r="BQ243" s="225"/>
      <c r="BR243" s="225"/>
      <c r="BS243" s="225"/>
      <c r="BT243" s="225"/>
      <c r="BU243" s="225"/>
      <c r="BV243" s="225"/>
      <c r="BW243" s="225"/>
      <c r="BX243" s="225"/>
      <c r="BY243" s="225"/>
      <c r="BZ243" s="225"/>
      <c r="CA243" s="225"/>
      <c r="CB243" s="225"/>
      <c r="CC243" s="225"/>
      <c r="CD243" s="225"/>
      <c r="CE243" s="225"/>
      <c r="CF243" s="225"/>
      <c r="CG243" s="225"/>
      <c r="CH243" s="225"/>
      <c r="CI243" s="225"/>
      <c r="CJ243" s="225"/>
      <c r="CK243" s="225"/>
      <c r="CL243" s="225"/>
      <c r="CM243" s="225"/>
      <c r="CN243" s="225"/>
      <c r="CO243" s="225"/>
      <c r="CP243" s="225"/>
      <c r="CQ243" s="225"/>
      <c r="CR243" s="225"/>
      <c r="CS243" s="225"/>
      <c r="CT243" s="225"/>
      <c r="CU243" s="225"/>
      <c r="CV243" s="225"/>
      <c r="CW243" s="225"/>
      <c r="CX243" s="225"/>
      <c r="CY243" s="225"/>
      <c r="CZ243" s="225"/>
      <c r="DA243" s="225"/>
      <c r="DB243" s="225"/>
    </row>
    <row r="244" spans="1:106" s="226" customFormat="1" ht="45">
      <c r="A244" s="261"/>
      <c r="B244" s="263" t="s">
        <v>217</v>
      </c>
      <c r="C244" s="228"/>
      <c r="D244" s="229"/>
      <c r="E244" s="229"/>
      <c r="F244" s="230"/>
      <c r="G244" s="225"/>
      <c r="H244" s="225"/>
      <c r="I244" s="225"/>
      <c r="J244" s="225"/>
      <c r="K244" s="225"/>
      <c r="L244" s="225"/>
      <c r="M244" s="225"/>
      <c r="N244" s="225"/>
      <c r="O244" s="225"/>
      <c r="P244" s="225"/>
      <c r="Q244" s="225"/>
      <c r="R244" s="225"/>
      <c r="S244" s="225"/>
      <c r="T244" s="225"/>
      <c r="U244" s="225"/>
      <c r="V244" s="225"/>
      <c r="W244" s="225"/>
      <c r="X244" s="225"/>
      <c r="Y244" s="225"/>
      <c r="Z244" s="225"/>
      <c r="AA244" s="225"/>
      <c r="AB244" s="225"/>
      <c r="AC244" s="225"/>
      <c r="AD244" s="225"/>
      <c r="AE244" s="225"/>
      <c r="AF244" s="225"/>
      <c r="AG244" s="225"/>
      <c r="AH244" s="225"/>
      <c r="AI244" s="225"/>
      <c r="AJ244" s="225"/>
      <c r="AK244" s="225"/>
      <c r="AL244" s="225"/>
      <c r="AM244" s="225"/>
      <c r="AN244" s="225"/>
      <c r="AO244" s="225"/>
      <c r="AP244" s="225"/>
      <c r="AQ244" s="225"/>
      <c r="AR244" s="225"/>
      <c r="AS244" s="225"/>
      <c r="AT244" s="225"/>
      <c r="AU244" s="225"/>
      <c r="AV244" s="225"/>
      <c r="AW244" s="225"/>
      <c r="AX244" s="225"/>
      <c r="AY244" s="225"/>
      <c r="AZ244" s="225"/>
      <c r="BA244" s="225"/>
      <c r="BB244" s="225"/>
      <c r="BC244" s="225"/>
      <c r="BD244" s="225"/>
      <c r="BE244" s="225"/>
      <c r="BF244" s="225"/>
      <c r="BG244" s="225"/>
      <c r="BH244" s="225"/>
      <c r="BI244" s="225"/>
      <c r="BJ244" s="225"/>
      <c r="BK244" s="225"/>
      <c r="BL244" s="225"/>
      <c r="BM244" s="225"/>
      <c r="BN244" s="225"/>
      <c r="BO244" s="225"/>
      <c r="BP244" s="225"/>
      <c r="BQ244" s="225"/>
      <c r="BR244" s="225"/>
      <c r="BS244" s="225"/>
      <c r="BT244" s="225"/>
      <c r="BU244" s="225"/>
      <c r="BV244" s="225"/>
      <c r="BW244" s="225"/>
      <c r="BX244" s="225"/>
      <c r="BY244" s="225"/>
      <c r="BZ244" s="225"/>
      <c r="CA244" s="225"/>
      <c r="CB244" s="225"/>
      <c r="CC244" s="225"/>
      <c r="CD244" s="225"/>
      <c r="CE244" s="225"/>
      <c r="CF244" s="225"/>
      <c r="CG244" s="225"/>
      <c r="CH244" s="225"/>
      <c r="CI244" s="225"/>
      <c r="CJ244" s="225"/>
      <c r="CK244" s="225"/>
      <c r="CL244" s="225"/>
      <c r="CM244" s="225"/>
      <c r="CN244" s="225"/>
      <c r="CO244" s="225"/>
      <c r="CP244" s="225"/>
      <c r="CQ244" s="225"/>
      <c r="CR244" s="225"/>
      <c r="CS244" s="225"/>
      <c r="CT244" s="225"/>
      <c r="CU244" s="225"/>
      <c r="CV244" s="225"/>
      <c r="CW244" s="225"/>
      <c r="CX244" s="225"/>
      <c r="CY244" s="225"/>
      <c r="CZ244" s="225"/>
      <c r="DA244" s="225"/>
      <c r="DB244" s="225"/>
    </row>
    <row r="245" spans="1:106" s="226" customFormat="1">
      <c r="A245" s="261"/>
      <c r="B245" s="231" t="s">
        <v>180</v>
      </c>
      <c r="C245" s="228" t="s">
        <v>39</v>
      </c>
      <c r="D245" s="229">
        <v>1</v>
      </c>
      <c r="E245" s="229"/>
      <c r="F245" s="230">
        <f t="shared" ref="F245" si="56">D245*E245</f>
        <v>0</v>
      </c>
      <c r="G245" s="225"/>
      <c r="H245" s="225"/>
      <c r="I245" s="225"/>
      <c r="J245" s="225"/>
      <c r="K245" s="225"/>
      <c r="L245" s="225"/>
      <c r="M245" s="225"/>
      <c r="N245" s="225"/>
      <c r="O245" s="225"/>
      <c r="P245" s="225"/>
      <c r="Q245" s="225"/>
      <c r="R245" s="225"/>
      <c r="S245" s="225"/>
      <c r="T245" s="225"/>
      <c r="U245" s="225"/>
      <c r="V245" s="225"/>
      <c r="W245" s="225"/>
      <c r="X245" s="225"/>
      <c r="Y245" s="225"/>
      <c r="Z245" s="225"/>
      <c r="AA245" s="225"/>
      <c r="AB245" s="225"/>
      <c r="AC245" s="225"/>
      <c r="AD245" s="225"/>
      <c r="AE245" s="225"/>
      <c r="AF245" s="225"/>
      <c r="AG245" s="225"/>
      <c r="AH245" s="225"/>
      <c r="AI245" s="225"/>
      <c r="AJ245" s="225"/>
      <c r="AK245" s="225"/>
      <c r="AL245" s="225"/>
      <c r="AM245" s="225"/>
      <c r="AN245" s="225"/>
      <c r="AO245" s="225"/>
      <c r="AP245" s="225"/>
      <c r="AQ245" s="225"/>
      <c r="AR245" s="225"/>
      <c r="AS245" s="225"/>
      <c r="AT245" s="225"/>
      <c r="AU245" s="225"/>
      <c r="AV245" s="225"/>
      <c r="AW245" s="225"/>
      <c r="AX245" s="225"/>
      <c r="AY245" s="225"/>
      <c r="AZ245" s="225"/>
      <c r="BA245" s="225"/>
      <c r="BB245" s="225"/>
      <c r="BC245" s="225"/>
      <c r="BD245" s="225"/>
      <c r="BE245" s="225"/>
      <c r="BF245" s="225"/>
      <c r="BG245" s="225"/>
      <c r="BH245" s="225"/>
      <c r="BI245" s="225"/>
      <c r="BJ245" s="225"/>
      <c r="BK245" s="225"/>
      <c r="BL245" s="225"/>
      <c r="BM245" s="225"/>
      <c r="BN245" s="225"/>
      <c r="BO245" s="225"/>
      <c r="BP245" s="225"/>
      <c r="BQ245" s="225"/>
      <c r="BR245" s="225"/>
      <c r="BS245" s="225"/>
      <c r="BT245" s="225"/>
      <c r="BU245" s="225"/>
      <c r="BV245" s="225"/>
      <c r="BW245" s="225"/>
      <c r="BX245" s="225"/>
      <c r="BY245" s="225"/>
      <c r="BZ245" s="225"/>
      <c r="CA245" s="225"/>
      <c r="CB245" s="225"/>
      <c r="CC245" s="225"/>
      <c r="CD245" s="225"/>
      <c r="CE245" s="225"/>
      <c r="CF245" s="225"/>
      <c r="CG245" s="225"/>
      <c r="CH245" s="225"/>
      <c r="CI245" s="225"/>
      <c r="CJ245" s="225"/>
      <c r="CK245" s="225"/>
      <c r="CL245" s="225"/>
      <c r="CM245" s="225"/>
      <c r="CN245" s="225"/>
      <c r="CO245" s="225"/>
      <c r="CP245" s="225"/>
      <c r="CQ245" s="225"/>
      <c r="CR245" s="225"/>
      <c r="CS245" s="225"/>
      <c r="CT245" s="225"/>
      <c r="CU245" s="225"/>
      <c r="CV245" s="225"/>
      <c r="CW245" s="225"/>
      <c r="CX245" s="225"/>
      <c r="CY245" s="225"/>
      <c r="CZ245" s="225"/>
      <c r="DA245" s="225"/>
      <c r="DB245" s="225"/>
    </row>
    <row r="246" spans="1:106" s="226" customFormat="1">
      <c r="A246" s="261">
        <v>2</v>
      </c>
      <c r="B246" s="227" t="s">
        <v>95</v>
      </c>
      <c r="C246" s="228"/>
      <c r="D246" s="229"/>
      <c r="E246" s="229"/>
      <c r="F246" s="230"/>
      <c r="G246" s="225"/>
      <c r="H246" s="225"/>
      <c r="I246" s="225"/>
      <c r="J246" s="225"/>
      <c r="K246" s="225"/>
      <c r="L246" s="225"/>
      <c r="M246" s="225"/>
      <c r="N246" s="225"/>
      <c r="O246" s="225"/>
      <c r="P246" s="225"/>
      <c r="Q246" s="225"/>
      <c r="R246" s="225"/>
      <c r="S246" s="225"/>
      <c r="T246" s="225"/>
      <c r="U246" s="225"/>
      <c r="V246" s="225"/>
      <c r="W246" s="225"/>
      <c r="X246" s="225"/>
      <c r="Y246" s="225"/>
      <c r="Z246" s="225"/>
      <c r="AA246" s="225"/>
      <c r="AB246" s="225"/>
      <c r="AC246" s="225"/>
      <c r="AD246" s="225"/>
      <c r="AE246" s="225"/>
      <c r="AF246" s="225"/>
      <c r="AG246" s="225"/>
      <c r="AH246" s="225"/>
      <c r="AI246" s="225"/>
      <c r="AJ246" s="225"/>
      <c r="AK246" s="225"/>
      <c r="AL246" s="225"/>
      <c r="AM246" s="225"/>
      <c r="AN246" s="225"/>
      <c r="AO246" s="225"/>
      <c r="AP246" s="225"/>
      <c r="AQ246" s="225"/>
      <c r="AR246" s="225"/>
      <c r="AS246" s="225"/>
      <c r="AT246" s="225"/>
      <c r="AU246" s="225"/>
      <c r="AV246" s="225"/>
      <c r="AW246" s="225"/>
      <c r="AX246" s="225"/>
      <c r="AY246" s="225"/>
      <c r="AZ246" s="225"/>
      <c r="BA246" s="225"/>
      <c r="BB246" s="225"/>
      <c r="BC246" s="225"/>
      <c r="BD246" s="225"/>
      <c r="BE246" s="225"/>
      <c r="BF246" s="225"/>
      <c r="BG246" s="225"/>
      <c r="BH246" s="225"/>
      <c r="BI246" s="225"/>
      <c r="BJ246" s="225"/>
      <c r="BK246" s="225"/>
      <c r="BL246" s="225"/>
      <c r="BM246" s="225"/>
      <c r="BN246" s="225"/>
      <c r="BO246" s="225"/>
      <c r="BP246" s="225"/>
      <c r="BQ246" s="225"/>
      <c r="BR246" s="225"/>
      <c r="BS246" s="225"/>
      <c r="BT246" s="225"/>
      <c r="BU246" s="225"/>
      <c r="BV246" s="225"/>
      <c r="BW246" s="225"/>
      <c r="BX246" s="225"/>
      <c r="BY246" s="225"/>
      <c r="BZ246" s="225"/>
      <c r="CA246" s="225"/>
      <c r="CB246" s="225"/>
      <c r="CC246" s="225"/>
      <c r="CD246" s="225"/>
      <c r="CE246" s="225"/>
      <c r="CF246" s="225"/>
      <c r="CG246" s="225"/>
      <c r="CH246" s="225"/>
      <c r="CI246" s="225"/>
      <c r="CJ246" s="225"/>
      <c r="CK246" s="225"/>
      <c r="CL246" s="225"/>
      <c r="CM246" s="225"/>
      <c r="CN246" s="225"/>
      <c r="CO246" s="225"/>
      <c r="CP246" s="225"/>
      <c r="CQ246" s="225"/>
      <c r="CR246" s="225"/>
      <c r="CS246" s="225"/>
      <c r="CT246" s="225"/>
      <c r="CU246" s="225"/>
      <c r="CV246" s="225"/>
      <c r="CW246" s="225"/>
      <c r="CX246" s="225"/>
      <c r="CY246" s="225"/>
      <c r="CZ246" s="225"/>
      <c r="DA246" s="225"/>
      <c r="DB246" s="225"/>
    </row>
    <row r="247" spans="1:106" s="226" customFormat="1" ht="60">
      <c r="A247" s="261"/>
      <c r="B247" s="231" t="s">
        <v>96</v>
      </c>
      <c r="C247" s="228"/>
      <c r="D247" s="229"/>
      <c r="E247" s="229"/>
      <c r="F247" s="230"/>
      <c r="G247" s="225"/>
      <c r="H247" s="225"/>
      <c r="I247" s="225"/>
      <c r="J247" s="225"/>
      <c r="K247" s="225"/>
      <c r="L247" s="225"/>
      <c r="M247" s="225"/>
      <c r="N247" s="225"/>
      <c r="O247" s="225"/>
      <c r="P247" s="225"/>
      <c r="Q247" s="225"/>
      <c r="R247" s="225"/>
      <c r="S247" s="225"/>
      <c r="T247" s="225"/>
      <c r="U247" s="225"/>
      <c r="V247" s="225"/>
      <c r="W247" s="225"/>
      <c r="X247" s="225"/>
      <c r="Y247" s="225"/>
      <c r="Z247" s="225"/>
      <c r="AA247" s="225"/>
      <c r="AB247" s="225"/>
      <c r="AC247" s="225"/>
      <c r="AD247" s="225"/>
      <c r="AE247" s="225"/>
      <c r="AF247" s="225"/>
      <c r="AG247" s="225"/>
      <c r="AH247" s="225"/>
      <c r="AI247" s="225"/>
      <c r="AJ247" s="225"/>
      <c r="AK247" s="225"/>
      <c r="AL247" s="225"/>
      <c r="AM247" s="225"/>
      <c r="AN247" s="225"/>
      <c r="AO247" s="225"/>
      <c r="AP247" s="225"/>
      <c r="AQ247" s="225"/>
      <c r="AR247" s="225"/>
      <c r="AS247" s="225"/>
      <c r="AT247" s="225"/>
      <c r="AU247" s="225"/>
      <c r="AV247" s="225"/>
      <c r="AW247" s="225"/>
      <c r="AX247" s="225"/>
      <c r="AY247" s="225"/>
      <c r="AZ247" s="225"/>
      <c r="BA247" s="225"/>
      <c r="BB247" s="225"/>
      <c r="BC247" s="225"/>
      <c r="BD247" s="225"/>
      <c r="BE247" s="225"/>
      <c r="BF247" s="225"/>
      <c r="BG247" s="225"/>
      <c r="BH247" s="225"/>
      <c r="BI247" s="225"/>
      <c r="BJ247" s="225"/>
      <c r="BK247" s="225"/>
      <c r="BL247" s="225"/>
      <c r="BM247" s="225"/>
      <c r="BN247" s="225"/>
      <c r="BO247" s="225"/>
      <c r="BP247" s="225"/>
      <c r="BQ247" s="225"/>
      <c r="BR247" s="225"/>
      <c r="BS247" s="225"/>
      <c r="BT247" s="225"/>
      <c r="BU247" s="225"/>
      <c r="BV247" s="225"/>
      <c r="BW247" s="225"/>
      <c r="BX247" s="225"/>
      <c r="BY247" s="225"/>
      <c r="BZ247" s="225"/>
      <c r="CA247" s="225"/>
      <c r="CB247" s="225"/>
      <c r="CC247" s="225"/>
      <c r="CD247" s="225"/>
      <c r="CE247" s="225"/>
      <c r="CF247" s="225"/>
      <c r="CG247" s="225"/>
      <c r="CH247" s="225"/>
      <c r="CI247" s="225"/>
      <c r="CJ247" s="225"/>
      <c r="CK247" s="225"/>
      <c r="CL247" s="225"/>
      <c r="CM247" s="225"/>
      <c r="CN247" s="225"/>
      <c r="CO247" s="225"/>
      <c r="CP247" s="225"/>
      <c r="CQ247" s="225"/>
      <c r="CR247" s="225"/>
      <c r="CS247" s="225"/>
      <c r="CT247" s="225"/>
      <c r="CU247" s="225"/>
      <c r="CV247" s="225"/>
      <c r="CW247" s="225"/>
      <c r="CX247" s="225"/>
      <c r="CY247" s="225"/>
      <c r="CZ247" s="225"/>
      <c r="DA247" s="225"/>
      <c r="DB247" s="225"/>
    </row>
    <row r="248" spans="1:106" s="226" customFormat="1">
      <c r="A248" s="261"/>
      <c r="B248" s="231" t="s">
        <v>180</v>
      </c>
      <c r="C248" s="228" t="s">
        <v>5</v>
      </c>
      <c r="D248" s="229">
        <v>16.600000000000001</v>
      </c>
      <c r="E248" s="229"/>
      <c r="F248" s="230">
        <f t="shared" ref="F248" si="57">D248*E248</f>
        <v>0</v>
      </c>
      <c r="G248" s="225"/>
      <c r="H248" s="225"/>
      <c r="I248" s="225"/>
      <c r="J248" s="225"/>
      <c r="K248" s="225"/>
      <c r="L248" s="225"/>
      <c r="M248" s="225"/>
      <c r="N248" s="225"/>
      <c r="O248" s="225"/>
      <c r="P248" s="225"/>
      <c r="Q248" s="225"/>
      <c r="R248" s="225"/>
      <c r="S248" s="225"/>
      <c r="T248" s="225"/>
      <c r="U248" s="225"/>
      <c r="V248" s="225"/>
      <c r="W248" s="225"/>
      <c r="X248" s="225"/>
      <c r="Y248" s="225"/>
      <c r="Z248" s="225"/>
      <c r="AA248" s="225"/>
      <c r="AB248" s="225"/>
      <c r="AC248" s="225"/>
      <c r="AD248" s="225"/>
      <c r="AE248" s="225"/>
      <c r="AF248" s="225"/>
      <c r="AG248" s="225"/>
      <c r="AH248" s="225"/>
      <c r="AI248" s="225"/>
      <c r="AJ248" s="225"/>
      <c r="AK248" s="225"/>
      <c r="AL248" s="225"/>
      <c r="AM248" s="225"/>
      <c r="AN248" s="225"/>
      <c r="AO248" s="225"/>
      <c r="AP248" s="225"/>
      <c r="AQ248" s="225"/>
      <c r="AR248" s="225"/>
      <c r="AS248" s="225"/>
      <c r="AT248" s="225"/>
      <c r="AU248" s="225"/>
      <c r="AV248" s="225"/>
      <c r="AW248" s="225"/>
      <c r="AX248" s="225"/>
      <c r="AY248" s="225"/>
      <c r="AZ248" s="225"/>
      <c r="BA248" s="225"/>
      <c r="BB248" s="225"/>
      <c r="BC248" s="225"/>
      <c r="BD248" s="225"/>
      <c r="BE248" s="225"/>
      <c r="BF248" s="225"/>
      <c r="BG248" s="225"/>
      <c r="BH248" s="225"/>
      <c r="BI248" s="225"/>
      <c r="BJ248" s="225"/>
      <c r="BK248" s="225"/>
      <c r="BL248" s="225"/>
      <c r="BM248" s="225"/>
      <c r="BN248" s="225"/>
      <c r="BO248" s="225"/>
      <c r="BP248" s="225"/>
      <c r="BQ248" s="225"/>
      <c r="BR248" s="225"/>
      <c r="BS248" s="225"/>
      <c r="BT248" s="225"/>
      <c r="BU248" s="225"/>
      <c r="BV248" s="225"/>
      <c r="BW248" s="225"/>
      <c r="BX248" s="225"/>
      <c r="BY248" s="225"/>
      <c r="BZ248" s="225"/>
      <c r="CA248" s="225"/>
      <c r="CB248" s="225"/>
      <c r="CC248" s="225"/>
      <c r="CD248" s="225"/>
      <c r="CE248" s="225"/>
      <c r="CF248" s="225"/>
      <c r="CG248" s="225"/>
      <c r="CH248" s="225"/>
      <c r="CI248" s="225"/>
      <c r="CJ248" s="225"/>
      <c r="CK248" s="225"/>
      <c r="CL248" s="225"/>
      <c r="CM248" s="225"/>
      <c r="CN248" s="225"/>
      <c r="CO248" s="225"/>
      <c r="CP248" s="225"/>
      <c r="CQ248" s="225"/>
      <c r="CR248" s="225"/>
      <c r="CS248" s="225"/>
      <c r="CT248" s="225"/>
      <c r="CU248" s="225"/>
      <c r="CV248" s="225"/>
      <c r="CW248" s="225"/>
      <c r="CX248" s="225"/>
      <c r="CY248" s="225"/>
      <c r="CZ248" s="225"/>
      <c r="DA248" s="225"/>
      <c r="DB248" s="225"/>
    </row>
    <row r="249" spans="1:106" s="226" customFormat="1">
      <c r="A249" s="261"/>
      <c r="B249" s="231" t="s">
        <v>304</v>
      </c>
      <c r="C249" s="228" t="s">
        <v>5</v>
      </c>
      <c r="D249" s="229">
        <v>8.25</v>
      </c>
      <c r="E249" s="229"/>
      <c r="F249" s="230">
        <f t="shared" ref="F249" si="58">D249*E249</f>
        <v>0</v>
      </c>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225"/>
      <c r="AY249" s="225"/>
      <c r="AZ249" s="225"/>
      <c r="BA249" s="225"/>
      <c r="BB249" s="225"/>
      <c r="BC249" s="225"/>
      <c r="BD249" s="225"/>
      <c r="BE249" s="225"/>
      <c r="BF249" s="225"/>
      <c r="BG249" s="225"/>
      <c r="BH249" s="225"/>
      <c r="BI249" s="225"/>
      <c r="BJ249" s="225"/>
      <c r="BK249" s="225"/>
      <c r="BL249" s="225"/>
      <c r="BM249" s="225"/>
      <c r="BN249" s="225"/>
      <c r="BO249" s="225"/>
      <c r="BP249" s="225"/>
      <c r="BQ249" s="225"/>
      <c r="BR249" s="225"/>
      <c r="BS249" s="225"/>
      <c r="BT249" s="225"/>
      <c r="BU249" s="225"/>
      <c r="BV249" s="225"/>
      <c r="BW249" s="225"/>
      <c r="BX249" s="225"/>
      <c r="BY249" s="225"/>
      <c r="BZ249" s="225"/>
      <c r="CA249" s="225"/>
      <c r="CB249" s="225"/>
      <c r="CC249" s="225"/>
      <c r="CD249" s="225"/>
      <c r="CE249" s="225"/>
      <c r="CF249" s="225"/>
      <c r="CG249" s="225"/>
      <c r="CH249" s="225"/>
      <c r="CI249" s="225"/>
      <c r="CJ249" s="225"/>
      <c r="CK249" s="225"/>
      <c r="CL249" s="225"/>
      <c r="CM249" s="225"/>
      <c r="CN249" s="225"/>
      <c r="CO249" s="225"/>
      <c r="CP249" s="225"/>
      <c r="CQ249" s="225"/>
      <c r="CR249" s="225"/>
      <c r="CS249" s="225"/>
      <c r="CT249" s="225"/>
      <c r="CU249" s="225"/>
      <c r="CV249" s="225"/>
      <c r="CW249" s="225"/>
      <c r="CX249" s="225"/>
      <c r="CY249" s="225"/>
      <c r="CZ249" s="225"/>
      <c r="DA249" s="225"/>
      <c r="DB249" s="225"/>
    </row>
    <row r="250" spans="1:106" s="226" customFormat="1">
      <c r="A250" s="261">
        <v>3</v>
      </c>
      <c r="B250" s="351" t="s">
        <v>303</v>
      </c>
      <c r="C250" s="352"/>
      <c r="D250" s="229"/>
      <c r="E250" s="233"/>
      <c r="F250" s="234"/>
      <c r="G250" s="225"/>
      <c r="H250" s="225"/>
      <c r="I250" s="225"/>
      <c r="J250" s="225"/>
      <c r="K250" s="225"/>
      <c r="L250" s="225"/>
      <c r="M250" s="225"/>
      <c r="N250" s="225"/>
      <c r="O250" s="225"/>
      <c r="P250" s="225"/>
      <c r="Q250" s="225"/>
      <c r="R250" s="225"/>
      <c r="S250" s="225"/>
      <c r="T250" s="225"/>
      <c r="U250" s="225"/>
      <c r="V250" s="225"/>
      <c r="W250" s="225"/>
      <c r="X250" s="225"/>
      <c r="Y250" s="225"/>
      <c r="Z250" s="225"/>
      <c r="AA250" s="225"/>
      <c r="AB250" s="225"/>
      <c r="AC250" s="225"/>
      <c r="AD250" s="225"/>
      <c r="AE250" s="225"/>
      <c r="AF250" s="225"/>
      <c r="AG250" s="225"/>
      <c r="AH250" s="225"/>
      <c r="AI250" s="225"/>
      <c r="AJ250" s="225"/>
      <c r="AK250" s="225"/>
      <c r="AL250" s="225"/>
      <c r="AM250" s="225"/>
      <c r="AN250" s="225"/>
      <c r="AO250" s="225"/>
      <c r="AP250" s="225"/>
      <c r="AQ250" s="225"/>
      <c r="AR250" s="225"/>
      <c r="AS250" s="225"/>
      <c r="AT250" s="225"/>
      <c r="AU250" s="225"/>
      <c r="AV250" s="225"/>
      <c r="AW250" s="225"/>
      <c r="AX250" s="225"/>
      <c r="AY250" s="225"/>
      <c r="AZ250" s="225"/>
      <c r="BA250" s="225"/>
      <c r="BB250" s="225"/>
      <c r="BC250" s="225"/>
      <c r="BD250" s="225"/>
      <c r="BE250" s="225"/>
      <c r="BF250" s="225"/>
      <c r="BG250" s="225"/>
      <c r="BH250" s="225"/>
      <c r="BI250" s="225"/>
      <c r="BJ250" s="225"/>
      <c r="BK250" s="225"/>
      <c r="BL250" s="225"/>
      <c r="BM250" s="225"/>
      <c r="BN250" s="225"/>
      <c r="BO250" s="225"/>
      <c r="BP250" s="225"/>
      <c r="BQ250" s="225"/>
      <c r="BR250" s="225"/>
      <c r="BS250" s="225"/>
      <c r="BT250" s="225"/>
      <c r="BU250" s="225"/>
      <c r="BV250" s="225"/>
      <c r="BW250" s="225"/>
      <c r="BX250" s="225"/>
      <c r="BY250" s="225"/>
      <c r="BZ250" s="225"/>
      <c r="CA250" s="225"/>
      <c r="CB250" s="225"/>
      <c r="CC250" s="225"/>
      <c r="CD250" s="225"/>
      <c r="CE250" s="225"/>
      <c r="CF250" s="225"/>
      <c r="CG250" s="225"/>
      <c r="CH250" s="225"/>
      <c r="CI250" s="225"/>
      <c r="CJ250" s="225"/>
      <c r="CK250" s="225"/>
      <c r="CL250" s="225"/>
      <c r="CM250" s="225"/>
      <c r="CN250" s="225"/>
      <c r="CO250" s="225"/>
      <c r="CP250" s="225"/>
      <c r="CQ250" s="225"/>
      <c r="CR250" s="225"/>
      <c r="CS250" s="225"/>
      <c r="CT250" s="225"/>
      <c r="CU250" s="225"/>
      <c r="CV250" s="225"/>
      <c r="CW250" s="225"/>
      <c r="CX250" s="225"/>
      <c r="CY250" s="225"/>
      <c r="CZ250" s="225"/>
      <c r="DA250" s="225"/>
      <c r="DB250" s="225"/>
    </row>
    <row r="251" spans="1:106" s="226" customFormat="1" ht="45.75" customHeight="1">
      <c r="A251" s="261"/>
      <c r="B251" s="263" t="s">
        <v>218</v>
      </c>
      <c r="C251" s="228"/>
      <c r="D251" s="229"/>
      <c r="E251" s="229"/>
      <c r="F251" s="234"/>
      <c r="G251" s="225"/>
      <c r="H251" s="225"/>
      <c r="I251" s="225"/>
      <c r="J251" s="225"/>
      <c r="K251" s="225"/>
      <c r="L251" s="225"/>
      <c r="M251" s="225"/>
      <c r="N251" s="225"/>
      <c r="O251" s="225"/>
      <c r="P251" s="225"/>
      <c r="Q251" s="225"/>
      <c r="R251" s="225"/>
      <c r="S251" s="225"/>
      <c r="T251" s="225"/>
      <c r="U251" s="225"/>
      <c r="V251" s="225"/>
      <c r="W251" s="225"/>
      <c r="X251" s="225"/>
      <c r="Y251" s="225"/>
      <c r="Z251" s="225"/>
      <c r="AA251" s="225"/>
      <c r="AB251" s="225"/>
      <c r="AC251" s="225"/>
      <c r="AD251" s="225"/>
      <c r="AE251" s="225"/>
      <c r="AF251" s="225"/>
      <c r="AG251" s="225"/>
      <c r="AH251" s="225"/>
      <c r="AI251" s="225"/>
      <c r="AJ251" s="225"/>
      <c r="AK251" s="225"/>
      <c r="AL251" s="225"/>
      <c r="AM251" s="225"/>
      <c r="AN251" s="225"/>
      <c r="AO251" s="225"/>
      <c r="AP251" s="225"/>
      <c r="AQ251" s="225"/>
      <c r="AR251" s="225"/>
      <c r="AS251" s="225"/>
      <c r="AT251" s="225"/>
      <c r="AU251" s="225"/>
      <c r="AV251" s="225"/>
      <c r="AW251" s="225"/>
      <c r="AX251" s="225"/>
      <c r="AY251" s="225"/>
      <c r="AZ251" s="225"/>
      <c r="BA251" s="225"/>
      <c r="BB251" s="225"/>
      <c r="BC251" s="225"/>
      <c r="BD251" s="225"/>
      <c r="BE251" s="225"/>
      <c r="BF251" s="225"/>
      <c r="BG251" s="225"/>
      <c r="BH251" s="225"/>
      <c r="BI251" s="225"/>
      <c r="BJ251" s="225"/>
      <c r="BK251" s="225"/>
      <c r="BL251" s="225"/>
      <c r="BM251" s="225"/>
      <c r="BN251" s="225"/>
      <c r="BO251" s="225"/>
      <c r="BP251" s="225"/>
      <c r="BQ251" s="225"/>
      <c r="BR251" s="225"/>
      <c r="BS251" s="225"/>
      <c r="BT251" s="225"/>
      <c r="BU251" s="225"/>
      <c r="BV251" s="225"/>
      <c r="BW251" s="225"/>
      <c r="BX251" s="225"/>
      <c r="BY251" s="225"/>
      <c r="BZ251" s="225"/>
      <c r="CA251" s="225"/>
      <c r="CB251" s="225"/>
      <c r="CC251" s="225"/>
      <c r="CD251" s="225"/>
      <c r="CE251" s="225"/>
      <c r="CF251" s="225"/>
      <c r="CG251" s="225"/>
      <c r="CH251" s="225"/>
      <c r="CI251" s="225"/>
      <c r="CJ251" s="225"/>
      <c r="CK251" s="225"/>
      <c r="CL251" s="225"/>
      <c r="CM251" s="225"/>
      <c r="CN251" s="225"/>
      <c r="CO251" s="225"/>
      <c r="CP251" s="225"/>
      <c r="CQ251" s="225"/>
      <c r="CR251" s="225"/>
      <c r="CS251" s="225"/>
      <c r="CT251" s="225"/>
      <c r="CU251" s="225"/>
      <c r="CV251" s="225"/>
      <c r="CW251" s="225"/>
      <c r="CX251" s="225"/>
      <c r="CY251" s="225"/>
      <c r="CZ251" s="225"/>
      <c r="DA251" s="225"/>
      <c r="DB251" s="225"/>
    </row>
    <row r="252" spans="1:106" s="226" customFormat="1">
      <c r="A252" s="261"/>
      <c r="B252" s="231" t="s">
        <v>181</v>
      </c>
      <c r="C252" s="228" t="s">
        <v>63</v>
      </c>
      <c r="D252" s="229">
        <f>D248*0.4*0.8</f>
        <v>5.3120000000000012</v>
      </c>
      <c r="E252" s="229"/>
      <c r="F252" s="230">
        <f t="shared" ref="F252:F253" si="59">D252*E252</f>
        <v>0</v>
      </c>
      <c r="G252" s="225"/>
      <c r="H252" s="225"/>
      <c r="I252" s="225"/>
      <c r="J252" s="225"/>
      <c r="K252" s="225"/>
      <c r="L252" s="225"/>
      <c r="M252" s="225"/>
      <c r="N252" s="225"/>
      <c r="O252" s="225"/>
      <c r="P252" s="225"/>
      <c r="Q252" s="225"/>
      <c r="R252" s="225"/>
      <c r="S252" s="225"/>
      <c r="T252" s="225"/>
      <c r="U252" s="225"/>
      <c r="V252" s="225"/>
      <c r="W252" s="225"/>
      <c r="X252" s="225"/>
      <c r="Y252" s="225"/>
      <c r="Z252" s="225"/>
      <c r="AA252" s="225"/>
      <c r="AB252" s="225"/>
      <c r="AC252" s="225"/>
      <c r="AD252" s="225"/>
      <c r="AE252" s="225"/>
      <c r="AF252" s="225"/>
      <c r="AG252" s="225"/>
      <c r="AH252" s="225"/>
      <c r="AI252" s="225"/>
      <c r="AJ252" s="225"/>
      <c r="AK252" s="225"/>
      <c r="AL252" s="225"/>
      <c r="AM252" s="225"/>
      <c r="AN252" s="225"/>
      <c r="AO252" s="225"/>
      <c r="AP252" s="225"/>
      <c r="AQ252" s="225"/>
      <c r="AR252" s="225"/>
      <c r="AS252" s="225"/>
      <c r="AT252" s="225"/>
      <c r="AU252" s="225"/>
      <c r="AV252" s="225"/>
      <c r="AW252" s="225"/>
      <c r="AX252" s="225"/>
      <c r="AY252" s="225"/>
      <c r="AZ252" s="225"/>
      <c r="BA252" s="225"/>
      <c r="BB252" s="225"/>
      <c r="BC252" s="225"/>
      <c r="BD252" s="225"/>
      <c r="BE252" s="225"/>
      <c r="BF252" s="225"/>
      <c r="BG252" s="225"/>
      <c r="BH252" s="225"/>
      <c r="BI252" s="225"/>
      <c r="BJ252" s="225"/>
      <c r="BK252" s="225"/>
      <c r="BL252" s="225"/>
      <c r="BM252" s="225"/>
      <c r="BN252" s="225"/>
      <c r="BO252" s="225"/>
      <c r="BP252" s="225"/>
      <c r="BQ252" s="225"/>
      <c r="BR252" s="225"/>
      <c r="BS252" s="225"/>
      <c r="BT252" s="225"/>
      <c r="BU252" s="225"/>
      <c r="BV252" s="225"/>
      <c r="BW252" s="225"/>
      <c r="BX252" s="225"/>
      <c r="BY252" s="225"/>
      <c r="BZ252" s="225"/>
      <c r="CA252" s="225"/>
      <c r="CB252" s="225"/>
      <c r="CC252" s="225"/>
      <c r="CD252" s="225"/>
      <c r="CE252" s="225"/>
      <c r="CF252" s="225"/>
      <c r="CG252" s="225"/>
      <c r="CH252" s="225"/>
      <c r="CI252" s="225"/>
      <c r="CJ252" s="225"/>
      <c r="CK252" s="225"/>
      <c r="CL252" s="225"/>
      <c r="CM252" s="225"/>
      <c r="CN252" s="225"/>
      <c r="CO252" s="225"/>
      <c r="CP252" s="225"/>
      <c r="CQ252" s="225"/>
      <c r="CR252" s="225"/>
      <c r="CS252" s="225"/>
      <c r="CT252" s="225"/>
      <c r="CU252" s="225"/>
      <c r="CV252" s="225"/>
      <c r="CW252" s="225"/>
      <c r="CX252" s="225"/>
      <c r="CY252" s="225"/>
      <c r="CZ252" s="225"/>
      <c r="DA252" s="225"/>
      <c r="DB252" s="225"/>
    </row>
    <row r="253" spans="1:106" s="226" customFormat="1">
      <c r="A253" s="261"/>
      <c r="B253" s="231" t="s">
        <v>304</v>
      </c>
      <c r="C253" s="228" t="s">
        <v>63</v>
      </c>
      <c r="D253" s="229">
        <f>8.25*0.4*0.8</f>
        <v>2.6400000000000006</v>
      </c>
      <c r="E253" s="229"/>
      <c r="F253" s="230">
        <f t="shared" si="59"/>
        <v>0</v>
      </c>
      <c r="G253" s="225"/>
      <c r="H253" s="225"/>
      <c r="I253" s="225"/>
      <c r="J253" s="225"/>
      <c r="K253" s="225"/>
      <c r="L253" s="225"/>
      <c r="M253" s="225"/>
      <c r="N253" s="225"/>
      <c r="O253" s="225"/>
      <c r="P253" s="225"/>
      <c r="Q253" s="225"/>
      <c r="R253" s="225"/>
      <c r="S253" s="225"/>
      <c r="T253" s="225"/>
      <c r="U253" s="225"/>
      <c r="V253" s="225"/>
      <c r="W253" s="225"/>
      <c r="X253" s="225"/>
      <c r="Y253" s="225"/>
      <c r="Z253" s="225"/>
      <c r="AA253" s="225"/>
      <c r="AB253" s="225"/>
      <c r="AC253" s="225"/>
      <c r="AD253" s="225"/>
      <c r="AE253" s="225"/>
      <c r="AF253" s="225"/>
      <c r="AG253" s="225"/>
      <c r="AH253" s="225"/>
      <c r="AI253" s="225"/>
      <c r="AJ253" s="225"/>
      <c r="AK253" s="225"/>
      <c r="AL253" s="225"/>
      <c r="AM253" s="225"/>
      <c r="AN253" s="225"/>
      <c r="AO253" s="225"/>
      <c r="AP253" s="225"/>
      <c r="AQ253" s="225"/>
      <c r="AR253" s="225"/>
      <c r="AS253" s="225"/>
      <c r="AT253" s="225"/>
      <c r="AU253" s="225"/>
      <c r="AV253" s="225"/>
      <c r="AW253" s="225"/>
      <c r="AX253" s="225"/>
      <c r="AY253" s="225"/>
      <c r="AZ253" s="225"/>
      <c r="BA253" s="225"/>
      <c r="BB253" s="225"/>
      <c r="BC253" s="225"/>
      <c r="BD253" s="225"/>
      <c r="BE253" s="225"/>
      <c r="BF253" s="225"/>
      <c r="BG253" s="225"/>
      <c r="BH253" s="225"/>
      <c r="BI253" s="225"/>
      <c r="BJ253" s="225"/>
      <c r="BK253" s="225"/>
      <c r="BL253" s="225"/>
      <c r="BM253" s="225"/>
      <c r="BN253" s="225"/>
      <c r="BO253" s="225"/>
      <c r="BP253" s="225"/>
      <c r="BQ253" s="225"/>
      <c r="BR253" s="225"/>
      <c r="BS253" s="225"/>
      <c r="BT253" s="225"/>
      <c r="BU253" s="225"/>
      <c r="BV253" s="225"/>
      <c r="BW253" s="225"/>
      <c r="BX253" s="225"/>
      <c r="BY253" s="225"/>
      <c r="BZ253" s="225"/>
      <c r="CA253" s="225"/>
      <c r="CB253" s="225"/>
      <c r="CC253" s="225"/>
      <c r="CD253" s="225"/>
      <c r="CE253" s="225"/>
      <c r="CF253" s="225"/>
      <c r="CG253" s="225"/>
      <c r="CH253" s="225"/>
      <c r="CI253" s="225"/>
      <c r="CJ253" s="225"/>
      <c r="CK253" s="225"/>
      <c r="CL253" s="225"/>
      <c r="CM253" s="225"/>
      <c r="CN253" s="225"/>
      <c r="CO253" s="225"/>
      <c r="CP253" s="225"/>
      <c r="CQ253" s="225"/>
      <c r="CR253" s="225"/>
      <c r="CS253" s="225"/>
      <c r="CT253" s="225"/>
      <c r="CU253" s="225"/>
      <c r="CV253" s="225"/>
      <c r="CW253" s="225"/>
      <c r="CX253" s="225"/>
      <c r="CY253" s="225"/>
      <c r="CZ253" s="225"/>
      <c r="DA253" s="225"/>
      <c r="DB253" s="225"/>
    </row>
    <row r="254" spans="1:106" s="226" customFormat="1">
      <c r="A254" s="261">
        <v>4</v>
      </c>
      <c r="B254" s="227" t="s">
        <v>97</v>
      </c>
      <c r="C254" s="228"/>
      <c r="D254" s="229"/>
      <c r="E254" s="229"/>
      <c r="F254" s="230"/>
      <c r="G254" s="225"/>
      <c r="H254" s="225"/>
      <c r="I254" s="225"/>
      <c r="J254" s="225"/>
      <c r="K254" s="225"/>
      <c r="L254" s="225"/>
      <c r="M254" s="225"/>
      <c r="N254" s="225"/>
      <c r="O254" s="225"/>
      <c r="P254" s="225"/>
      <c r="Q254" s="225"/>
      <c r="R254" s="225"/>
      <c r="S254" s="225"/>
      <c r="T254" s="225"/>
      <c r="U254" s="225"/>
      <c r="V254" s="225"/>
      <c r="W254" s="225"/>
      <c r="X254" s="225"/>
      <c r="Y254" s="225"/>
      <c r="Z254" s="225"/>
      <c r="AA254" s="225"/>
      <c r="AB254" s="225"/>
      <c r="AC254" s="225"/>
      <c r="AD254" s="225"/>
      <c r="AE254" s="225"/>
      <c r="AF254" s="225"/>
      <c r="AG254" s="225"/>
      <c r="AH254" s="225"/>
      <c r="AI254" s="225"/>
      <c r="AJ254" s="225"/>
      <c r="AK254" s="225"/>
      <c r="AL254" s="225"/>
      <c r="AM254" s="225"/>
      <c r="AN254" s="225"/>
      <c r="AO254" s="225"/>
      <c r="AP254" s="225"/>
      <c r="AQ254" s="225"/>
      <c r="AR254" s="225"/>
      <c r="AS254" s="225"/>
      <c r="AT254" s="225"/>
      <c r="AU254" s="225"/>
      <c r="AV254" s="225"/>
      <c r="AW254" s="225"/>
      <c r="AX254" s="225"/>
      <c r="AY254" s="225"/>
      <c r="AZ254" s="225"/>
      <c r="BA254" s="225"/>
      <c r="BB254" s="225"/>
      <c r="BC254" s="225"/>
      <c r="BD254" s="225"/>
      <c r="BE254" s="225"/>
      <c r="BF254" s="225"/>
      <c r="BG254" s="225"/>
      <c r="BH254" s="225"/>
      <c r="BI254" s="225"/>
      <c r="BJ254" s="225"/>
      <c r="BK254" s="225"/>
      <c r="BL254" s="225"/>
      <c r="BM254" s="225"/>
      <c r="BN254" s="225"/>
      <c r="BO254" s="225"/>
      <c r="BP254" s="225"/>
      <c r="BQ254" s="225"/>
      <c r="BR254" s="225"/>
      <c r="BS254" s="225"/>
      <c r="BT254" s="225"/>
      <c r="BU254" s="225"/>
      <c r="BV254" s="225"/>
      <c r="BW254" s="225"/>
      <c r="BX254" s="225"/>
      <c r="BY254" s="225"/>
      <c r="BZ254" s="225"/>
      <c r="CA254" s="225"/>
      <c r="CB254" s="225"/>
      <c r="CC254" s="225"/>
      <c r="CD254" s="225"/>
      <c r="CE254" s="225"/>
      <c r="CF254" s="225"/>
      <c r="CG254" s="225"/>
      <c r="CH254" s="225"/>
      <c r="CI254" s="225"/>
      <c r="CJ254" s="225"/>
      <c r="CK254" s="225"/>
      <c r="CL254" s="225"/>
      <c r="CM254" s="225"/>
      <c r="CN254" s="225"/>
      <c r="CO254" s="225"/>
      <c r="CP254" s="225"/>
      <c r="CQ254" s="225"/>
      <c r="CR254" s="225"/>
      <c r="CS254" s="225"/>
      <c r="CT254" s="225"/>
      <c r="CU254" s="225"/>
      <c r="CV254" s="225"/>
      <c r="CW254" s="225"/>
      <c r="CX254" s="225"/>
      <c r="CY254" s="225"/>
      <c r="CZ254" s="225"/>
      <c r="DA254" s="225"/>
      <c r="DB254" s="225"/>
    </row>
    <row r="255" spans="1:106" s="226" customFormat="1" ht="47.25" customHeight="1">
      <c r="A255" s="261"/>
      <c r="B255" s="231" t="s">
        <v>98</v>
      </c>
      <c r="C255" s="228"/>
      <c r="D255" s="229"/>
      <c r="E255" s="229"/>
      <c r="F255" s="230"/>
      <c r="G255" s="225"/>
      <c r="H255" s="225"/>
      <c r="I255" s="225"/>
      <c r="J255" s="225"/>
      <c r="K255" s="225"/>
      <c r="L255" s="225"/>
      <c r="M255" s="225"/>
      <c r="N255" s="225"/>
      <c r="O255" s="225"/>
      <c r="P255" s="225"/>
      <c r="Q255" s="225"/>
      <c r="R255" s="225"/>
      <c r="S255" s="225"/>
      <c r="T255" s="225"/>
      <c r="U255" s="225"/>
      <c r="V255" s="225"/>
      <c r="W255" s="225"/>
      <c r="X255" s="225"/>
      <c r="Y255" s="225"/>
      <c r="Z255" s="225"/>
      <c r="AA255" s="225"/>
      <c r="AB255" s="225"/>
      <c r="AC255" s="225"/>
      <c r="AD255" s="225"/>
      <c r="AE255" s="225"/>
      <c r="AF255" s="225"/>
      <c r="AG255" s="225"/>
      <c r="AH255" s="225"/>
      <c r="AI255" s="225"/>
      <c r="AJ255" s="225"/>
      <c r="AK255" s="225"/>
      <c r="AL255" s="225"/>
      <c r="AM255" s="225"/>
      <c r="AN255" s="225"/>
      <c r="AO255" s="225"/>
      <c r="AP255" s="225"/>
      <c r="AQ255" s="225"/>
      <c r="AR255" s="225"/>
      <c r="AS255" s="225"/>
      <c r="AT255" s="225"/>
      <c r="AU255" s="225"/>
      <c r="AV255" s="225"/>
      <c r="AW255" s="225"/>
      <c r="AX255" s="225"/>
      <c r="AY255" s="225"/>
      <c r="AZ255" s="225"/>
      <c r="BA255" s="225"/>
      <c r="BB255" s="225"/>
      <c r="BC255" s="225"/>
      <c r="BD255" s="225"/>
      <c r="BE255" s="225"/>
      <c r="BF255" s="225"/>
      <c r="BG255" s="225"/>
      <c r="BH255" s="225"/>
      <c r="BI255" s="225"/>
      <c r="BJ255" s="225"/>
      <c r="BK255" s="225"/>
      <c r="BL255" s="225"/>
      <c r="BM255" s="225"/>
      <c r="BN255" s="225"/>
      <c r="BO255" s="225"/>
      <c r="BP255" s="225"/>
      <c r="BQ255" s="225"/>
      <c r="BR255" s="225"/>
      <c r="BS255" s="225"/>
      <c r="BT255" s="225"/>
      <c r="BU255" s="225"/>
      <c r="BV255" s="225"/>
      <c r="BW255" s="225"/>
      <c r="BX255" s="225"/>
      <c r="BY255" s="225"/>
      <c r="BZ255" s="225"/>
      <c r="CA255" s="225"/>
      <c r="CB255" s="225"/>
      <c r="CC255" s="225"/>
      <c r="CD255" s="225"/>
      <c r="CE255" s="225"/>
      <c r="CF255" s="225"/>
      <c r="CG255" s="225"/>
      <c r="CH255" s="225"/>
      <c r="CI255" s="225"/>
      <c r="CJ255" s="225"/>
      <c r="CK255" s="225"/>
      <c r="CL255" s="225"/>
      <c r="CM255" s="225"/>
      <c r="CN255" s="225"/>
      <c r="CO255" s="225"/>
      <c r="CP255" s="225"/>
      <c r="CQ255" s="225"/>
      <c r="CR255" s="225"/>
      <c r="CS255" s="225"/>
      <c r="CT255" s="225"/>
      <c r="CU255" s="225"/>
      <c r="CV255" s="225"/>
      <c r="CW255" s="225"/>
      <c r="CX255" s="225"/>
      <c r="CY255" s="225"/>
      <c r="CZ255" s="225"/>
      <c r="DA255" s="225"/>
      <c r="DB255" s="225"/>
    </row>
    <row r="256" spans="1:106" s="226" customFormat="1">
      <c r="A256" s="261"/>
      <c r="B256" s="231" t="s">
        <v>181</v>
      </c>
      <c r="C256" s="228" t="s">
        <v>7</v>
      </c>
      <c r="D256" s="229">
        <f>D248*0.4</f>
        <v>6.6400000000000006</v>
      </c>
      <c r="E256" s="229"/>
      <c r="F256" s="230">
        <f t="shared" ref="F256:F257" si="60">D256*E256</f>
        <v>0</v>
      </c>
      <c r="G256" s="225"/>
      <c r="H256" s="225"/>
      <c r="I256" s="225"/>
      <c r="J256" s="225"/>
      <c r="K256" s="225"/>
      <c r="L256" s="225"/>
      <c r="M256" s="225"/>
      <c r="N256" s="225"/>
      <c r="O256" s="225"/>
      <c r="P256" s="225"/>
      <c r="Q256" s="225"/>
      <c r="R256" s="225"/>
      <c r="S256" s="225"/>
      <c r="T256" s="225"/>
      <c r="U256" s="225"/>
      <c r="V256" s="225"/>
      <c r="W256" s="225"/>
      <c r="X256" s="225"/>
      <c r="Y256" s="225"/>
      <c r="Z256" s="225"/>
      <c r="AA256" s="225"/>
      <c r="AB256" s="225"/>
      <c r="AC256" s="225"/>
      <c r="AD256" s="225"/>
      <c r="AE256" s="225"/>
      <c r="AF256" s="225"/>
      <c r="AG256" s="225"/>
      <c r="AH256" s="225"/>
      <c r="AI256" s="225"/>
      <c r="AJ256" s="225"/>
      <c r="AK256" s="225"/>
      <c r="AL256" s="225"/>
      <c r="AM256" s="225"/>
      <c r="AN256" s="225"/>
      <c r="AO256" s="225"/>
      <c r="AP256" s="225"/>
      <c r="AQ256" s="225"/>
      <c r="AR256" s="225"/>
      <c r="AS256" s="225"/>
      <c r="AT256" s="225"/>
      <c r="AU256" s="225"/>
      <c r="AV256" s="225"/>
      <c r="AW256" s="225"/>
      <c r="AX256" s="225"/>
      <c r="AY256" s="225"/>
      <c r="AZ256" s="225"/>
      <c r="BA256" s="225"/>
      <c r="BB256" s="225"/>
      <c r="BC256" s="225"/>
      <c r="BD256" s="225"/>
      <c r="BE256" s="225"/>
      <c r="BF256" s="225"/>
      <c r="BG256" s="225"/>
      <c r="BH256" s="225"/>
      <c r="BI256" s="225"/>
      <c r="BJ256" s="225"/>
      <c r="BK256" s="225"/>
      <c r="BL256" s="225"/>
      <c r="BM256" s="225"/>
      <c r="BN256" s="225"/>
      <c r="BO256" s="225"/>
      <c r="BP256" s="225"/>
      <c r="BQ256" s="225"/>
      <c r="BR256" s="225"/>
      <c r="BS256" s="225"/>
      <c r="BT256" s="225"/>
      <c r="BU256" s="225"/>
      <c r="BV256" s="225"/>
      <c r="BW256" s="225"/>
      <c r="BX256" s="225"/>
      <c r="BY256" s="225"/>
      <c r="BZ256" s="225"/>
      <c r="CA256" s="225"/>
      <c r="CB256" s="225"/>
      <c r="CC256" s="225"/>
      <c r="CD256" s="225"/>
      <c r="CE256" s="225"/>
      <c r="CF256" s="225"/>
      <c r="CG256" s="225"/>
      <c r="CH256" s="225"/>
      <c r="CI256" s="225"/>
      <c r="CJ256" s="225"/>
      <c r="CK256" s="225"/>
      <c r="CL256" s="225"/>
      <c r="CM256" s="225"/>
      <c r="CN256" s="225"/>
      <c r="CO256" s="225"/>
      <c r="CP256" s="225"/>
      <c r="CQ256" s="225"/>
      <c r="CR256" s="225"/>
      <c r="CS256" s="225"/>
      <c r="CT256" s="225"/>
      <c r="CU256" s="225"/>
      <c r="CV256" s="225"/>
      <c r="CW256" s="225"/>
      <c r="CX256" s="225"/>
      <c r="CY256" s="225"/>
      <c r="CZ256" s="225"/>
      <c r="DA256" s="225"/>
      <c r="DB256" s="225"/>
    </row>
    <row r="257" spans="1:106" s="226" customFormat="1">
      <c r="A257" s="261"/>
      <c r="B257" s="231" t="s">
        <v>304</v>
      </c>
      <c r="C257" s="228" t="s">
        <v>7</v>
      </c>
      <c r="D257" s="229">
        <f>8.25*0.4</f>
        <v>3.3000000000000003</v>
      </c>
      <c r="E257" s="229"/>
      <c r="F257" s="230">
        <f t="shared" si="60"/>
        <v>0</v>
      </c>
      <c r="G257" s="225"/>
      <c r="H257" s="225"/>
      <c r="I257" s="225"/>
      <c r="J257" s="225"/>
      <c r="K257" s="225"/>
      <c r="L257" s="225"/>
      <c r="M257" s="225"/>
      <c r="N257" s="225"/>
      <c r="O257" s="225"/>
      <c r="P257" s="225"/>
      <c r="Q257" s="225"/>
      <c r="R257" s="225"/>
      <c r="S257" s="225"/>
      <c r="T257" s="225"/>
      <c r="U257" s="225"/>
      <c r="V257" s="225"/>
      <c r="W257" s="225"/>
      <c r="X257" s="225"/>
      <c r="Y257" s="225"/>
      <c r="Z257" s="225"/>
      <c r="AA257" s="225"/>
      <c r="AB257" s="225"/>
      <c r="AC257" s="225"/>
      <c r="AD257" s="225"/>
      <c r="AE257" s="225"/>
      <c r="AF257" s="225"/>
      <c r="AG257" s="225"/>
      <c r="AH257" s="225"/>
      <c r="AI257" s="225"/>
      <c r="AJ257" s="225"/>
      <c r="AK257" s="225"/>
      <c r="AL257" s="225"/>
      <c r="AM257" s="225"/>
      <c r="AN257" s="225"/>
      <c r="AO257" s="225"/>
      <c r="AP257" s="225"/>
      <c r="AQ257" s="225"/>
      <c r="AR257" s="225"/>
      <c r="AS257" s="225"/>
      <c r="AT257" s="225"/>
      <c r="AU257" s="225"/>
      <c r="AV257" s="225"/>
      <c r="AW257" s="225"/>
      <c r="AX257" s="225"/>
      <c r="AY257" s="225"/>
      <c r="AZ257" s="225"/>
      <c r="BA257" s="225"/>
      <c r="BB257" s="225"/>
      <c r="BC257" s="225"/>
      <c r="BD257" s="225"/>
      <c r="BE257" s="225"/>
      <c r="BF257" s="225"/>
      <c r="BG257" s="225"/>
      <c r="BH257" s="225"/>
      <c r="BI257" s="225"/>
      <c r="BJ257" s="225"/>
      <c r="BK257" s="225"/>
      <c r="BL257" s="225"/>
      <c r="BM257" s="225"/>
      <c r="BN257" s="225"/>
      <c r="BO257" s="225"/>
      <c r="BP257" s="225"/>
      <c r="BQ257" s="225"/>
      <c r="BR257" s="225"/>
      <c r="BS257" s="225"/>
      <c r="BT257" s="225"/>
      <c r="BU257" s="225"/>
      <c r="BV257" s="225"/>
      <c r="BW257" s="225"/>
      <c r="BX257" s="225"/>
      <c r="BY257" s="225"/>
      <c r="BZ257" s="225"/>
      <c r="CA257" s="225"/>
      <c r="CB257" s="225"/>
      <c r="CC257" s="225"/>
      <c r="CD257" s="225"/>
      <c r="CE257" s="225"/>
      <c r="CF257" s="225"/>
      <c r="CG257" s="225"/>
      <c r="CH257" s="225"/>
      <c r="CI257" s="225"/>
      <c r="CJ257" s="225"/>
      <c r="CK257" s="225"/>
      <c r="CL257" s="225"/>
      <c r="CM257" s="225"/>
      <c r="CN257" s="225"/>
      <c r="CO257" s="225"/>
      <c r="CP257" s="225"/>
      <c r="CQ257" s="225"/>
      <c r="CR257" s="225"/>
      <c r="CS257" s="225"/>
      <c r="CT257" s="225"/>
      <c r="CU257" s="225"/>
      <c r="CV257" s="225"/>
      <c r="CW257" s="225"/>
      <c r="CX257" s="225"/>
      <c r="CY257" s="225"/>
      <c r="CZ257" s="225"/>
      <c r="DA257" s="225"/>
      <c r="DB257" s="225"/>
    </row>
    <row r="258" spans="1:106" s="226" customFormat="1">
      <c r="A258" s="261">
        <v>5</v>
      </c>
      <c r="B258" s="227" t="s">
        <v>93</v>
      </c>
      <c r="C258" s="232"/>
      <c r="D258" s="229"/>
      <c r="E258" s="233"/>
      <c r="F258" s="234"/>
      <c r="G258" s="225"/>
      <c r="H258" s="225"/>
      <c r="I258" s="225"/>
      <c r="J258" s="225"/>
      <c r="K258" s="225"/>
      <c r="L258" s="225"/>
      <c r="M258" s="225"/>
      <c r="N258" s="225"/>
      <c r="O258" s="225"/>
      <c r="P258" s="225"/>
      <c r="Q258" s="225"/>
      <c r="R258" s="225"/>
      <c r="S258" s="225"/>
      <c r="T258" s="225"/>
      <c r="U258" s="225"/>
      <c r="V258" s="225"/>
      <c r="W258" s="225"/>
      <c r="X258" s="225"/>
      <c r="Y258" s="225"/>
      <c r="Z258" s="225"/>
      <c r="AA258" s="225"/>
      <c r="AB258" s="225"/>
      <c r="AC258" s="225"/>
      <c r="AD258" s="225"/>
      <c r="AE258" s="225"/>
      <c r="AF258" s="225"/>
      <c r="AG258" s="225"/>
      <c r="AH258" s="225"/>
      <c r="AI258" s="225"/>
      <c r="AJ258" s="225"/>
      <c r="AK258" s="225"/>
      <c r="AL258" s="225"/>
      <c r="AM258" s="225"/>
      <c r="AN258" s="225"/>
      <c r="AO258" s="225"/>
      <c r="AP258" s="225"/>
      <c r="AQ258" s="225"/>
      <c r="AR258" s="225"/>
      <c r="AS258" s="225"/>
      <c r="AT258" s="225"/>
      <c r="AU258" s="225"/>
      <c r="AV258" s="225"/>
      <c r="AW258" s="225"/>
      <c r="AX258" s="225"/>
      <c r="AY258" s="225"/>
      <c r="AZ258" s="225"/>
      <c r="BA258" s="225"/>
      <c r="BB258" s="225"/>
      <c r="BC258" s="225"/>
      <c r="BD258" s="225"/>
      <c r="BE258" s="225"/>
      <c r="BF258" s="225"/>
      <c r="BG258" s="225"/>
      <c r="BH258" s="225"/>
      <c r="BI258" s="225"/>
      <c r="BJ258" s="225"/>
      <c r="BK258" s="225"/>
      <c r="BL258" s="225"/>
      <c r="BM258" s="225"/>
      <c r="BN258" s="225"/>
      <c r="BO258" s="225"/>
      <c r="BP258" s="225"/>
      <c r="BQ258" s="225"/>
      <c r="BR258" s="225"/>
      <c r="BS258" s="225"/>
      <c r="BT258" s="225"/>
      <c r="BU258" s="225"/>
      <c r="BV258" s="225"/>
      <c r="BW258" s="225"/>
      <c r="BX258" s="225"/>
      <c r="BY258" s="225"/>
      <c r="BZ258" s="225"/>
      <c r="CA258" s="225"/>
      <c r="CB258" s="225"/>
      <c r="CC258" s="225"/>
      <c r="CD258" s="225"/>
      <c r="CE258" s="225"/>
      <c r="CF258" s="225"/>
      <c r="CG258" s="225"/>
      <c r="CH258" s="225"/>
      <c r="CI258" s="225"/>
      <c r="CJ258" s="225"/>
      <c r="CK258" s="225"/>
      <c r="CL258" s="225"/>
      <c r="CM258" s="225"/>
      <c r="CN258" s="225"/>
      <c r="CO258" s="225"/>
      <c r="CP258" s="225"/>
      <c r="CQ258" s="225"/>
      <c r="CR258" s="225"/>
      <c r="CS258" s="225"/>
      <c r="CT258" s="225"/>
      <c r="CU258" s="225"/>
      <c r="CV258" s="225"/>
      <c r="CW258" s="225"/>
      <c r="CX258" s="225"/>
      <c r="CY258" s="225"/>
      <c r="CZ258" s="225"/>
      <c r="DA258" s="225"/>
      <c r="DB258" s="225"/>
    </row>
    <row r="259" spans="1:106" s="226" customFormat="1" ht="30">
      <c r="A259" s="261"/>
      <c r="B259" s="231" t="s">
        <v>99</v>
      </c>
      <c r="C259" s="228"/>
      <c r="D259" s="229"/>
      <c r="E259" s="229"/>
      <c r="F259" s="230"/>
      <c r="G259" s="225"/>
      <c r="H259" s="225"/>
      <c r="I259" s="225"/>
      <c r="J259" s="225"/>
      <c r="K259" s="225"/>
      <c r="L259" s="225"/>
      <c r="M259" s="225"/>
      <c r="N259" s="225"/>
      <c r="O259" s="225"/>
      <c r="P259" s="225"/>
      <c r="Q259" s="225"/>
      <c r="R259" s="225"/>
      <c r="S259" s="225"/>
      <c r="T259" s="225"/>
      <c r="U259" s="225"/>
      <c r="V259" s="225"/>
      <c r="W259" s="225"/>
      <c r="X259" s="225"/>
      <c r="Y259" s="225"/>
      <c r="Z259" s="225"/>
      <c r="AA259" s="225"/>
      <c r="AB259" s="225"/>
      <c r="AC259" s="225"/>
      <c r="AD259" s="225"/>
      <c r="AE259" s="225"/>
      <c r="AF259" s="225"/>
      <c r="AG259" s="225"/>
      <c r="AH259" s="225"/>
      <c r="AI259" s="225"/>
      <c r="AJ259" s="225"/>
      <c r="AK259" s="225"/>
      <c r="AL259" s="225"/>
      <c r="AM259" s="225"/>
      <c r="AN259" s="225"/>
      <c r="AO259" s="225"/>
      <c r="AP259" s="225"/>
      <c r="AQ259" s="225"/>
      <c r="AR259" s="225"/>
      <c r="AS259" s="225"/>
      <c r="AT259" s="225"/>
      <c r="AU259" s="225"/>
      <c r="AV259" s="225"/>
      <c r="AW259" s="225"/>
      <c r="AX259" s="225"/>
      <c r="AY259" s="225"/>
      <c r="AZ259" s="225"/>
      <c r="BA259" s="225"/>
      <c r="BB259" s="225"/>
      <c r="BC259" s="225"/>
      <c r="BD259" s="225"/>
      <c r="BE259" s="225"/>
      <c r="BF259" s="225"/>
      <c r="BG259" s="225"/>
      <c r="BH259" s="225"/>
      <c r="BI259" s="225"/>
      <c r="BJ259" s="225"/>
      <c r="BK259" s="225"/>
      <c r="BL259" s="225"/>
      <c r="BM259" s="225"/>
      <c r="BN259" s="225"/>
      <c r="BO259" s="225"/>
      <c r="BP259" s="225"/>
      <c r="BQ259" s="225"/>
      <c r="BR259" s="225"/>
      <c r="BS259" s="225"/>
      <c r="BT259" s="225"/>
      <c r="BU259" s="225"/>
      <c r="BV259" s="225"/>
      <c r="BW259" s="225"/>
      <c r="BX259" s="225"/>
      <c r="BY259" s="225"/>
      <c r="BZ259" s="225"/>
      <c r="CA259" s="225"/>
      <c r="CB259" s="225"/>
      <c r="CC259" s="225"/>
      <c r="CD259" s="225"/>
      <c r="CE259" s="225"/>
      <c r="CF259" s="225"/>
      <c r="CG259" s="225"/>
      <c r="CH259" s="225"/>
      <c r="CI259" s="225"/>
      <c r="CJ259" s="225"/>
      <c r="CK259" s="225"/>
      <c r="CL259" s="225"/>
      <c r="CM259" s="225"/>
      <c r="CN259" s="225"/>
      <c r="CO259" s="225"/>
      <c r="CP259" s="225"/>
      <c r="CQ259" s="225"/>
      <c r="CR259" s="225"/>
      <c r="CS259" s="225"/>
      <c r="CT259" s="225"/>
      <c r="CU259" s="225"/>
      <c r="CV259" s="225"/>
      <c r="CW259" s="225"/>
      <c r="CX259" s="225"/>
      <c r="CY259" s="225"/>
      <c r="CZ259" s="225"/>
      <c r="DA259" s="225"/>
      <c r="DB259" s="225"/>
    </row>
    <row r="260" spans="1:106" s="226" customFormat="1">
      <c r="A260" s="261"/>
      <c r="B260" s="231" t="s">
        <v>181</v>
      </c>
      <c r="C260" s="228" t="s">
        <v>63</v>
      </c>
      <c r="D260" s="229">
        <f>D256*0.1</f>
        <v>0.66400000000000015</v>
      </c>
      <c r="E260" s="229"/>
      <c r="F260" s="230">
        <f t="shared" ref="F260:F261" si="61">D260*E260</f>
        <v>0</v>
      </c>
      <c r="G260" s="225"/>
      <c r="H260" s="225"/>
      <c r="I260" s="225"/>
      <c r="J260" s="225"/>
      <c r="K260" s="225"/>
      <c r="L260" s="225"/>
      <c r="M260" s="225"/>
      <c r="N260" s="225"/>
      <c r="O260" s="225"/>
      <c r="P260" s="225"/>
      <c r="Q260" s="225"/>
      <c r="R260" s="225"/>
      <c r="S260" s="225"/>
      <c r="T260" s="225"/>
      <c r="U260" s="225"/>
      <c r="V260" s="225"/>
      <c r="W260" s="225"/>
      <c r="X260" s="225"/>
      <c r="Y260" s="225"/>
      <c r="Z260" s="225"/>
      <c r="AA260" s="225"/>
      <c r="AB260" s="225"/>
      <c r="AC260" s="225"/>
      <c r="AD260" s="225"/>
      <c r="AE260" s="225"/>
      <c r="AF260" s="225"/>
      <c r="AG260" s="225"/>
      <c r="AH260" s="225"/>
      <c r="AI260" s="225"/>
      <c r="AJ260" s="225"/>
      <c r="AK260" s="225"/>
      <c r="AL260" s="225"/>
      <c r="AM260" s="225"/>
      <c r="AN260" s="225"/>
      <c r="AO260" s="225"/>
      <c r="AP260" s="225"/>
      <c r="AQ260" s="225"/>
      <c r="AR260" s="225"/>
      <c r="AS260" s="225"/>
      <c r="AT260" s="225"/>
      <c r="AU260" s="225"/>
      <c r="AV260" s="225"/>
      <c r="AW260" s="225"/>
      <c r="AX260" s="225"/>
      <c r="AY260" s="225"/>
      <c r="AZ260" s="225"/>
      <c r="BA260" s="225"/>
      <c r="BB260" s="225"/>
      <c r="BC260" s="225"/>
      <c r="BD260" s="225"/>
      <c r="BE260" s="225"/>
      <c r="BF260" s="225"/>
      <c r="BG260" s="225"/>
      <c r="BH260" s="225"/>
      <c r="BI260" s="225"/>
      <c r="BJ260" s="225"/>
      <c r="BK260" s="225"/>
      <c r="BL260" s="225"/>
      <c r="BM260" s="225"/>
      <c r="BN260" s="225"/>
      <c r="BO260" s="225"/>
      <c r="BP260" s="225"/>
      <c r="BQ260" s="225"/>
      <c r="BR260" s="225"/>
      <c r="BS260" s="225"/>
      <c r="BT260" s="225"/>
      <c r="BU260" s="225"/>
      <c r="BV260" s="225"/>
      <c r="BW260" s="225"/>
      <c r="BX260" s="225"/>
      <c r="BY260" s="225"/>
      <c r="BZ260" s="225"/>
      <c r="CA260" s="225"/>
      <c r="CB260" s="225"/>
      <c r="CC260" s="225"/>
      <c r="CD260" s="225"/>
      <c r="CE260" s="225"/>
      <c r="CF260" s="225"/>
      <c r="CG260" s="225"/>
      <c r="CH260" s="225"/>
      <c r="CI260" s="225"/>
      <c r="CJ260" s="225"/>
      <c r="CK260" s="225"/>
      <c r="CL260" s="225"/>
      <c r="CM260" s="225"/>
      <c r="CN260" s="225"/>
      <c r="CO260" s="225"/>
      <c r="CP260" s="225"/>
      <c r="CQ260" s="225"/>
      <c r="CR260" s="225"/>
      <c r="CS260" s="225"/>
      <c r="CT260" s="225"/>
      <c r="CU260" s="225"/>
      <c r="CV260" s="225"/>
      <c r="CW260" s="225"/>
      <c r="CX260" s="225"/>
      <c r="CY260" s="225"/>
      <c r="CZ260" s="225"/>
      <c r="DA260" s="225"/>
      <c r="DB260" s="225"/>
    </row>
    <row r="261" spans="1:106" s="226" customFormat="1">
      <c r="A261" s="261"/>
      <c r="B261" s="231" t="s">
        <v>304</v>
      </c>
      <c r="C261" s="228" t="s">
        <v>63</v>
      </c>
      <c r="D261" s="229">
        <f>8.25*0.1</f>
        <v>0.82500000000000007</v>
      </c>
      <c r="E261" s="229"/>
      <c r="F261" s="230">
        <f t="shared" si="61"/>
        <v>0</v>
      </c>
      <c r="G261" s="225"/>
      <c r="H261" s="225"/>
      <c r="I261" s="225"/>
      <c r="J261" s="225"/>
      <c r="K261" s="225"/>
      <c r="L261" s="225"/>
      <c r="M261" s="225"/>
      <c r="N261" s="225"/>
      <c r="O261" s="225"/>
      <c r="P261" s="225"/>
      <c r="Q261" s="225"/>
      <c r="R261" s="225"/>
      <c r="S261" s="225"/>
      <c r="T261" s="225"/>
      <c r="U261" s="225"/>
      <c r="V261" s="225"/>
      <c r="W261" s="225"/>
      <c r="X261" s="225"/>
      <c r="Y261" s="225"/>
      <c r="Z261" s="225"/>
      <c r="AA261" s="225"/>
      <c r="AB261" s="225"/>
      <c r="AC261" s="225"/>
      <c r="AD261" s="225"/>
      <c r="AE261" s="225"/>
      <c r="AF261" s="225"/>
      <c r="AG261" s="225"/>
      <c r="AH261" s="225"/>
      <c r="AI261" s="225"/>
      <c r="AJ261" s="225"/>
      <c r="AK261" s="225"/>
      <c r="AL261" s="225"/>
      <c r="AM261" s="225"/>
      <c r="AN261" s="225"/>
      <c r="AO261" s="225"/>
      <c r="AP261" s="225"/>
      <c r="AQ261" s="225"/>
      <c r="AR261" s="225"/>
      <c r="AS261" s="225"/>
      <c r="AT261" s="225"/>
      <c r="AU261" s="225"/>
      <c r="AV261" s="225"/>
      <c r="AW261" s="225"/>
      <c r="AX261" s="225"/>
      <c r="AY261" s="225"/>
      <c r="AZ261" s="225"/>
      <c r="BA261" s="225"/>
      <c r="BB261" s="225"/>
      <c r="BC261" s="225"/>
      <c r="BD261" s="225"/>
      <c r="BE261" s="225"/>
      <c r="BF261" s="225"/>
      <c r="BG261" s="225"/>
      <c r="BH261" s="225"/>
      <c r="BI261" s="225"/>
      <c r="BJ261" s="225"/>
      <c r="BK261" s="225"/>
      <c r="BL261" s="225"/>
      <c r="BM261" s="225"/>
      <c r="BN261" s="225"/>
      <c r="BO261" s="225"/>
      <c r="BP261" s="225"/>
      <c r="BQ261" s="225"/>
      <c r="BR261" s="225"/>
      <c r="BS261" s="225"/>
      <c r="BT261" s="225"/>
      <c r="BU261" s="225"/>
      <c r="BV261" s="225"/>
      <c r="BW261" s="225"/>
      <c r="BX261" s="225"/>
      <c r="BY261" s="225"/>
      <c r="BZ261" s="225"/>
      <c r="CA261" s="225"/>
      <c r="CB261" s="225"/>
      <c r="CC261" s="225"/>
      <c r="CD261" s="225"/>
      <c r="CE261" s="225"/>
      <c r="CF261" s="225"/>
      <c r="CG261" s="225"/>
      <c r="CH261" s="225"/>
      <c r="CI261" s="225"/>
      <c r="CJ261" s="225"/>
      <c r="CK261" s="225"/>
      <c r="CL261" s="225"/>
      <c r="CM261" s="225"/>
      <c r="CN261" s="225"/>
      <c r="CO261" s="225"/>
      <c r="CP261" s="225"/>
      <c r="CQ261" s="225"/>
      <c r="CR261" s="225"/>
      <c r="CS261" s="225"/>
      <c r="CT261" s="225"/>
      <c r="CU261" s="225"/>
      <c r="CV261" s="225"/>
      <c r="CW261" s="225"/>
      <c r="CX261" s="225"/>
      <c r="CY261" s="225"/>
      <c r="CZ261" s="225"/>
      <c r="DA261" s="225"/>
      <c r="DB261" s="225"/>
    </row>
    <row r="262" spans="1:106" s="226" customFormat="1">
      <c r="A262" s="261">
        <v>6</v>
      </c>
      <c r="B262" s="227" t="s">
        <v>87</v>
      </c>
      <c r="C262" s="232"/>
      <c r="D262" s="229"/>
      <c r="E262" s="233"/>
      <c r="F262" s="234"/>
      <c r="G262" s="225"/>
      <c r="H262" s="225"/>
      <c r="I262" s="225"/>
      <c r="J262" s="225"/>
      <c r="K262" s="225"/>
      <c r="L262" s="225"/>
      <c r="M262" s="225"/>
      <c r="N262" s="225"/>
      <c r="O262" s="225"/>
      <c r="P262" s="225"/>
      <c r="Q262" s="225"/>
      <c r="R262" s="225"/>
      <c r="S262" s="225"/>
      <c r="T262" s="225"/>
      <c r="U262" s="225"/>
      <c r="V262" s="225"/>
      <c r="W262" s="225"/>
      <c r="X262" s="225"/>
      <c r="Y262" s="225"/>
      <c r="Z262" s="225"/>
      <c r="AA262" s="225"/>
      <c r="AB262" s="225"/>
      <c r="AC262" s="225"/>
      <c r="AD262" s="225"/>
      <c r="AE262" s="225"/>
      <c r="AF262" s="225"/>
      <c r="AG262" s="225"/>
      <c r="AH262" s="225"/>
      <c r="AI262" s="225"/>
      <c r="AJ262" s="225"/>
      <c r="AK262" s="225"/>
      <c r="AL262" s="225"/>
      <c r="AM262" s="225"/>
      <c r="AN262" s="225"/>
      <c r="AO262" s="225"/>
      <c r="AP262" s="225"/>
      <c r="AQ262" s="225"/>
      <c r="AR262" s="225"/>
      <c r="AS262" s="225"/>
      <c r="AT262" s="225"/>
      <c r="AU262" s="225"/>
      <c r="AV262" s="225"/>
      <c r="AW262" s="225"/>
      <c r="AX262" s="225"/>
      <c r="AY262" s="225"/>
      <c r="AZ262" s="225"/>
      <c r="BA262" s="225"/>
      <c r="BB262" s="225"/>
      <c r="BC262" s="225"/>
      <c r="BD262" s="225"/>
      <c r="BE262" s="225"/>
      <c r="BF262" s="225"/>
      <c r="BG262" s="225"/>
      <c r="BH262" s="225"/>
      <c r="BI262" s="225"/>
      <c r="BJ262" s="225"/>
      <c r="BK262" s="225"/>
      <c r="BL262" s="225"/>
      <c r="BM262" s="225"/>
      <c r="BN262" s="225"/>
      <c r="BO262" s="225"/>
      <c r="BP262" s="225"/>
      <c r="BQ262" s="225"/>
      <c r="BR262" s="225"/>
      <c r="BS262" s="225"/>
      <c r="BT262" s="225"/>
      <c r="BU262" s="225"/>
      <c r="BV262" s="225"/>
      <c r="BW262" s="225"/>
      <c r="BX262" s="225"/>
      <c r="BY262" s="225"/>
      <c r="BZ262" s="225"/>
      <c r="CA262" s="225"/>
      <c r="CB262" s="225"/>
      <c r="CC262" s="225"/>
      <c r="CD262" s="225"/>
      <c r="CE262" s="225"/>
      <c r="CF262" s="225"/>
      <c r="CG262" s="225"/>
      <c r="CH262" s="225"/>
      <c r="CI262" s="225"/>
      <c r="CJ262" s="225"/>
      <c r="CK262" s="225"/>
      <c r="CL262" s="225"/>
      <c r="CM262" s="225"/>
      <c r="CN262" s="225"/>
      <c r="CO262" s="225"/>
      <c r="CP262" s="225"/>
      <c r="CQ262" s="225"/>
      <c r="CR262" s="225"/>
      <c r="CS262" s="225"/>
      <c r="CT262" s="225"/>
      <c r="CU262" s="225"/>
      <c r="CV262" s="225"/>
      <c r="CW262" s="225"/>
      <c r="CX262" s="225"/>
      <c r="CY262" s="225"/>
      <c r="CZ262" s="225"/>
      <c r="DA262" s="225"/>
      <c r="DB262" s="225"/>
    </row>
    <row r="263" spans="1:106" s="226" customFormat="1">
      <c r="A263" s="261"/>
      <c r="B263" s="231" t="s">
        <v>100</v>
      </c>
      <c r="C263" s="228"/>
      <c r="D263" s="229"/>
      <c r="E263" s="229"/>
      <c r="F263" s="230"/>
      <c r="G263" s="225"/>
      <c r="H263" s="225"/>
      <c r="I263" s="225"/>
      <c r="J263" s="225"/>
      <c r="K263" s="225"/>
      <c r="L263" s="225"/>
      <c r="M263" s="225"/>
      <c r="N263" s="225"/>
      <c r="O263" s="225"/>
      <c r="P263" s="225"/>
      <c r="Q263" s="225"/>
      <c r="R263" s="225"/>
      <c r="S263" s="225"/>
      <c r="T263" s="225"/>
      <c r="U263" s="225"/>
      <c r="V263" s="225"/>
      <c r="W263" s="225"/>
      <c r="X263" s="225"/>
      <c r="Y263" s="225"/>
      <c r="Z263" s="225"/>
      <c r="AA263" s="225"/>
      <c r="AB263" s="225"/>
      <c r="AC263" s="225"/>
      <c r="AD263" s="225"/>
      <c r="AE263" s="225"/>
      <c r="AF263" s="225"/>
      <c r="AG263" s="225"/>
      <c r="AH263" s="225"/>
      <c r="AI263" s="225"/>
      <c r="AJ263" s="225"/>
      <c r="AK263" s="225"/>
      <c r="AL263" s="225"/>
      <c r="AM263" s="225"/>
      <c r="AN263" s="225"/>
      <c r="AO263" s="225"/>
      <c r="AP263" s="225"/>
      <c r="AQ263" s="225"/>
      <c r="AR263" s="225"/>
      <c r="AS263" s="225"/>
      <c r="AT263" s="225"/>
      <c r="AU263" s="225"/>
      <c r="AV263" s="225"/>
      <c r="AW263" s="225"/>
      <c r="AX263" s="225"/>
      <c r="AY263" s="225"/>
      <c r="AZ263" s="225"/>
      <c r="BA263" s="225"/>
      <c r="BB263" s="225"/>
      <c r="BC263" s="225"/>
      <c r="BD263" s="225"/>
      <c r="BE263" s="225"/>
      <c r="BF263" s="225"/>
      <c r="BG263" s="225"/>
      <c r="BH263" s="225"/>
      <c r="BI263" s="225"/>
      <c r="BJ263" s="225"/>
      <c r="BK263" s="225"/>
      <c r="BL263" s="225"/>
      <c r="BM263" s="225"/>
      <c r="BN263" s="225"/>
      <c r="BO263" s="225"/>
      <c r="BP263" s="225"/>
      <c r="BQ263" s="225"/>
      <c r="BR263" s="225"/>
      <c r="BS263" s="225"/>
      <c r="BT263" s="225"/>
      <c r="BU263" s="225"/>
      <c r="BV263" s="225"/>
      <c r="BW263" s="225"/>
      <c r="BX263" s="225"/>
      <c r="BY263" s="225"/>
      <c r="BZ263" s="225"/>
      <c r="CA263" s="225"/>
      <c r="CB263" s="225"/>
      <c r="CC263" s="225"/>
      <c r="CD263" s="225"/>
      <c r="CE263" s="225"/>
      <c r="CF263" s="225"/>
      <c r="CG263" s="225"/>
      <c r="CH263" s="225"/>
      <c r="CI263" s="225"/>
      <c r="CJ263" s="225"/>
      <c r="CK263" s="225"/>
      <c r="CL263" s="225"/>
      <c r="CM263" s="225"/>
      <c r="CN263" s="225"/>
      <c r="CO263" s="225"/>
      <c r="CP263" s="225"/>
      <c r="CQ263" s="225"/>
      <c r="CR263" s="225"/>
      <c r="CS263" s="225"/>
      <c r="CT263" s="225"/>
      <c r="CU263" s="225"/>
      <c r="CV263" s="225"/>
      <c r="CW263" s="225"/>
      <c r="CX263" s="225"/>
      <c r="CY263" s="225"/>
      <c r="CZ263" s="225"/>
      <c r="DA263" s="225"/>
      <c r="DB263" s="225"/>
    </row>
    <row r="264" spans="1:106" s="226" customFormat="1">
      <c r="A264" s="261"/>
      <c r="B264" s="231" t="s">
        <v>181</v>
      </c>
      <c r="C264" s="228" t="s">
        <v>63</v>
      </c>
      <c r="D264" s="229">
        <f>D260*3</f>
        <v>1.9920000000000004</v>
      </c>
      <c r="E264" s="229"/>
      <c r="F264" s="230">
        <f t="shared" ref="F264:F265" si="62">D264*E264</f>
        <v>0</v>
      </c>
      <c r="G264" s="225"/>
      <c r="H264" s="225"/>
      <c r="I264" s="225"/>
      <c r="J264" s="225"/>
      <c r="K264" s="225"/>
      <c r="L264" s="225"/>
      <c r="M264" s="225"/>
      <c r="N264" s="225"/>
      <c r="O264" s="225"/>
      <c r="P264" s="225"/>
      <c r="Q264" s="225"/>
      <c r="R264" s="225"/>
      <c r="S264" s="225"/>
      <c r="T264" s="225"/>
      <c r="U264" s="225"/>
      <c r="V264" s="225"/>
      <c r="W264" s="225"/>
      <c r="X264" s="225"/>
      <c r="Y264" s="225"/>
      <c r="Z264" s="225"/>
      <c r="AA264" s="225"/>
      <c r="AB264" s="225"/>
      <c r="AC264" s="225"/>
      <c r="AD264" s="225"/>
      <c r="AE264" s="225"/>
      <c r="AF264" s="225"/>
      <c r="AG264" s="225"/>
      <c r="AH264" s="225"/>
      <c r="AI264" s="225"/>
      <c r="AJ264" s="225"/>
      <c r="AK264" s="225"/>
      <c r="AL264" s="225"/>
      <c r="AM264" s="225"/>
      <c r="AN264" s="225"/>
      <c r="AO264" s="225"/>
      <c r="AP264" s="225"/>
      <c r="AQ264" s="225"/>
      <c r="AR264" s="225"/>
      <c r="AS264" s="225"/>
      <c r="AT264" s="225"/>
      <c r="AU264" s="225"/>
      <c r="AV264" s="225"/>
      <c r="AW264" s="225"/>
      <c r="AX264" s="225"/>
      <c r="AY264" s="225"/>
      <c r="AZ264" s="225"/>
      <c r="BA264" s="225"/>
      <c r="BB264" s="225"/>
      <c r="BC264" s="225"/>
      <c r="BD264" s="225"/>
      <c r="BE264" s="225"/>
      <c r="BF264" s="225"/>
      <c r="BG264" s="225"/>
      <c r="BH264" s="225"/>
      <c r="BI264" s="225"/>
      <c r="BJ264" s="225"/>
      <c r="BK264" s="225"/>
      <c r="BL264" s="225"/>
      <c r="BM264" s="225"/>
      <c r="BN264" s="225"/>
      <c r="BO264" s="225"/>
      <c r="BP264" s="225"/>
      <c r="BQ264" s="225"/>
      <c r="BR264" s="225"/>
      <c r="BS264" s="225"/>
      <c r="BT264" s="225"/>
      <c r="BU264" s="225"/>
      <c r="BV264" s="225"/>
      <c r="BW264" s="225"/>
      <c r="BX264" s="225"/>
      <c r="BY264" s="225"/>
      <c r="BZ264" s="225"/>
      <c r="CA264" s="225"/>
      <c r="CB264" s="225"/>
      <c r="CC264" s="225"/>
      <c r="CD264" s="225"/>
      <c r="CE264" s="225"/>
      <c r="CF264" s="225"/>
      <c r="CG264" s="225"/>
      <c r="CH264" s="225"/>
      <c r="CI264" s="225"/>
      <c r="CJ264" s="225"/>
      <c r="CK264" s="225"/>
      <c r="CL264" s="225"/>
      <c r="CM264" s="225"/>
      <c r="CN264" s="225"/>
      <c r="CO264" s="225"/>
      <c r="CP264" s="225"/>
      <c r="CQ264" s="225"/>
      <c r="CR264" s="225"/>
      <c r="CS264" s="225"/>
      <c r="CT264" s="225"/>
      <c r="CU264" s="225"/>
      <c r="CV264" s="225"/>
      <c r="CW264" s="225"/>
      <c r="CX264" s="225"/>
      <c r="CY264" s="225"/>
      <c r="CZ264" s="225"/>
      <c r="DA264" s="225"/>
      <c r="DB264" s="225"/>
    </row>
    <row r="265" spans="1:106" s="226" customFormat="1">
      <c r="A265" s="261"/>
      <c r="B265" s="231" t="s">
        <v>304</v>
      </c>
      <c r="C265" s="228" t="s">
        <v>63</v>
      </c>
      <c r="D265" s="229">
        <f>D261*3</f>
        <v>2.4750000000000001</v>
      </c>
      <c r="E265" s="229"/>
      <c r="F265" s="230">
        <f t="shared" si="62"/>
        <v>0</v>
      </c>
      <c r="G265" s="225"/>
      <c r="H265" s="225"/>
      <c r="I265" s="225"/>
      <c r="J265" s="225"/>
      <c r="K265" s="225"/>
      <c r="L265" s="225"/>
      <c r="M265" s="225"/>
      <c r="N265" s="225"/>
      <c r="O265" s="225"/>
      <c r="P265" s="225"/>
      <c r="Q265" s="225"/>
      <c r="R265" s="225"/>
      <c r="S265" s="225"/>
      <c r="T265" s="225"/>
      <c r="U265" s="225"/>
      <c r="V265" s="225"/>
      <c r="W265" s="225"/>
      <c r="X265" s="225"/>
      <c r="Y265" s="225"/>
      <c r="Z265" s="225"/>
      <c r="AA265" s="225"/>
      <c r="AB265" s="225"/>
      <c r="AC265" s="225"/>
      <c r="AD265" s="225"/>
      <c r="AE265" s="225"/>
      <c r="AF265" s="225"/>
      <c r="AG265" s="225"/>
      <c r="AH265" s="225"/>
      <c r="AI265" s="225"/>
      <c r="AJ265" s="225"/>
      <c r="AK265" s="225"/>
      <c r="AL265" s="225"/>
      <c r="AM265" s="225"/>
      <c r="AN265" s="225"/>
      <c r="AO265" s="225"/>
      <c r="AP265" s="225"/>
      <c r="AQ265" s="225"/>
      <c r="AR265" s="225"/>
      <c r="AS265" s="225"/>
      <c r="AT265" s="225"/>
      <c r="AU265" s="225"/>
      <c r="AV265" s="225"/>
      <c r="AW265" s="225"/>
      <c r="AX265" s="225"/>
      <c r="AY265" s="225"/>
      <c r="AZ265" s="225"/>
      <c r="BA265" s="225"/>
      <c r="BB265" s="225"/>
      <c r="BC265" s="225"/>
      <c r="BD265" s="225"/>
      <c r="BE265" s="225"/>
      <c r="BF265" s="225"/>
      <c r="BG265" s="225"/>
      <c r="BH265" s="225"/>
      <c r="BI265" s="225"/>
      <c r="BJ265" s="225"/>
      <c r="BK265" s="225"/>
      <c r="BL265" s="225"/>
      <c r="BM265" s="225"/>
      <c r="BN265" s="225"/>
      <c r="BO265" s="225"/>
      <c r="BP265" s="225"/>
      <c r="BQ265" s="225"/>
      <c r="BR265" s="225"/>
      <c r="BS265" s="225"/>
      <c r="BT265" s="225"/>
      <c r="BU265" s="225"/>
      <c r="BV265" s="225"/>
      <c r="BW265" s="225"/>
      <c r="BX265" s="225"/>
      <c r="BY265" s="225"/>
      <c r="BZ265" s="225"/>
      <c r="CA265" s="225"/>
      <c r="CB265" s="225"/>
      <c r="CC265" s="225"/>
      <c r="CD265" s="225"/>
      <c r="CE265" s="225"/>
      <c r="CF265" s="225"/>
      <c r="CG265" s="225"/>
      <c r="CH265" s="225"/>
      <c r="CI265" s="225"/>
      <c r="CJ265" s="225"/>
      <c r="CK265" s="225"/>
      <c r="CL265" s="225"/>
      <c r="CM265" s="225"/>
      <c r="CN265" s="225"/>
      <c r="CO265" s="225"/>
      <c r="CP265" s="225"/>
      <c r="CQ265" s="225"/>
      <c r="CR265" s="225"/>
      <c r="CS265" s="225"/>
      <c r="CT265" s="225"/>
      <c r="CU265" s="225"/>
      <c r="CV265" s="225"/>
      <c r="CW265" s="225"/>
      <c r="CX265" s="225"/>
      <c r="CY265" s="225"/>
      <c r="CZ265" s="225"/>
      <c r="DA265" s="225"/>
      <c r="DB265" s="225"/>
    </row>
    <row r="266" spans="1:106" s="226" customFormat="1">
      <c r="A266" s="261">
        <v>7</v>
      </c>
      <c r="B266" s="227" t="s">
        <v>88</v>
      </c>
      <c r="C266" s="232"/>
      <c r="D266" s="229"/>
      <c r="E266" s="233"/>
      <c r="F266" s="234"/>
      <c r="G266" s="225"/>
      <c r="H266" s="225"/>
      <c r="I266" s="225"/>
      <c r="J266" s="225"/>
      <c r="K266" s="225"/>
      <c r="L266" s="225"/>
      <c r="M266" s="225"/>
      <c r="N266" s="225"/>
      <c r="O266" s="225"/>
      <c r="P266" s="225"/>
      <c r="Q266" s="225"/>
      <c r="R266" s="225"/>
      <c r="S266" s="225"/>
      <c r="T266" s="225"/>
      <c r="U266" s="225"/>
      <c r="V266" s="225"/>
      <c r="W266" s="225"/>
      <c r="X266" s="225"/>
      <c r="Y266" s="225"/>
      <c r="Z266" s="225"/>
      <c r="AA266" s="225"/>
      <c r="AB266" s="225"/>
      <c r="AC266" s="225"/>
      <c r="AD266" s="225"/>
      <c r="AE266" s="225"/>
      <c r="AF266" s="225"/>
      <c r="AG266" s="225"/>
      <c r="AH266" s="225"/>
      <c r="AI266" s="225"/>
      <c r="AJ266" s="225"/>
      <c r="AK266" s="225"/>
      <c r="AL266" s="225"/>
      <c r="AM266" s="225"/>
      <c r="AN266" s="225"/>
      <c r="AO266" s="225"/>
      <c r="AP266" s="225"/>
      <c r="AQ266" s="225"/>
      <c r="AR266" s="225"/>
      <c r="AS266" s="225"/>
      <c r="AT266" s="225"/>
      <c r="AU266" s="225"/>
      <c r="AV266" s="225"/>
      <c r="AW266" s="225"/>
      <c r="AX266" s="225"/>
      <c r="AY266" s="225"/>
      <c r="AZ266" s="225"/>
      <c r="BA266" s="225"/>
      <c r="BB266" s="225"/>
      <c r="BC266" s="225"/>
      <c r="BD266" s="225"/>
      <c r="BE266" s="225"/>
      <c r="BF266" s="225"/>
      <c r="BG266" s="225"/>
      <c r="BH266" s="225"/>
      <c r="BI266" s="225"/>
      <c r="BJ266" s="225"/>
      <c r="BK266" s="225"/>
      <c r="BL266" s="225"/>
      <c r="BM266" s="225"/>
      <c r="BN266" s="225"/>
      <c r="BO266" s="225"/>
      <c r="BP266" s="225"/>
      <c r="BQ266" s="225"/>
      <c r="BR266" s="225"/>
      <c r="BS266" s="225"/>
      <c r="BT266" s="225"/>
      <c r="BU266" s="225"/>
      <c r="BV266" s="225"/>
      <c r="BW266" s="225"/>
      <c r="BX266" s="225"/>
      <c r="BY266" s="225"/>
      <c r="BZ266" s="225"/>
      <c r="CA266" s="225"/>
      <c r="CB266" s="225"/>
      <c r="CC266" s="225"/>
      <c r="CD266" s="225"/>
      <c r="CE266" s="225"/>
      <c r="CF266" s="225"/>
      <c r="CG266" s="225"/>
      <c r="CH266" s="225"/>
      <c r="CI266" s="225"/>
      <c r="CJ266" s="225"/>
      <c r="CK266" s="225"/>
      <c r="CL266" s="225"/>
      <c r="CM266" s="225"/>
      <c r="CN266" s="225"/>
      <c r="CO266" s="225"/>
      <c r="CP266" s="225"/>
      <c r="CQ266" s="225"/>
      <c r="CR266" s="225"/>
      <c r="CS266" s="225"/>
      <c r="CT266" s="225"/>
      <c r="CU266" s="225"/>
      <c r="CV266" s="225"/>
      <c r="CW266" s="225"/>
      <c r="CX266" s="225"/>
      <c r="CY266" s="225"/>
      <c r="CZ266" s="225"/>
      <c r="DA266" s="225"/>
      <c r="DB266" s="225"/>
    </row>
    <row r="267" spans="1:106" s="226" customFormat="1" ht="120">
      <c r="A267" s="261"/>
      <c r="B267" s="231" t="s">
        <v>101</v>
      </c>
      <c r="C267" s="228"/>
      <c r="D267" s="229"/>
      <c r="E267" s="229"/>
      <c r="F267" s="230"/>
      <c r="G267" s="225"/>
      <c r="H267" s="225"/>
      <c r="I267" s="225"/>
      <c r="J267" s="225"/>
      <c r="K267" s="225"/>
      <c r="L267" s="225"/>
      <c r="M267" s="225"/>
      <c r="N267" s="225"/>
      <c r="O267" s="225"/>
      <c r="P267" s="225"/>
      <c r="Q267" s="225"/>
      <c r="R267" s="225"/>
      <c r="S267" s="225"/>
      <c r="T267" s="225"/>
      <c r="U267" s="225"/>
      <c r="V267" s="225"/>
      <c r="W267" s="225"/>
      <c r="X267" s="225"/>
      <c r="Y267" s="225"/>
      <c r="Z267" s="225"/>
      <c r="AA267" s="225"/>
      <c r="AB267" s="225"/>
      <c r="AC267" s="225"/>
      <c r="AD267" s="225"/>
      <c r="AE267" s="225"/>
      <c r="AF267" s="225"/>
      <c r="AG267" s="225"/>
      <c r="AH267" s="225"/>
      <c r="AI267" s="225"/>
      <c r="AJ267" s="225"/>
      <c r="AK267" s="225"/>
      <c r="AL267" s="225"/>
      <c r="AM267" s="225"/>
      <c r="AN267" s="225"/>
      <c r="AO267" s="225"/>
      <c r="AP267" s="225"/>
      <c r="AQ267" s="225"/>
      <c r="AR267" s="225"/>
      <c r="AS267" s="225"/>
      <c r="AT267" s="225"/>
      <c r="AU267" s="225"/>
      <c r="AV267" s="225"/>
      <c r="AW267" s="225"/>
      <c r="AX267" s="225"/>
      <c r="AY267" s="225"/>
      <c r="AZ267" s="225"/>
      <c r="BA267" s="225"/>
      <c r="BB267" s="225"/>
      <c r="BC267" s="225"/>
      <c r="BD267" s="225"/>
      <c r="BE267" s="225"/>
      <c r="BF267" s="225"/>
      <c r="BG267" s="225"/>
      <c r="BH267" s="225"/>
      <c r="BI267" s="225"/>
      <c r="BJ267" s="225"/>
      <c r="BK267" s="225"/>
      <c r="BL267" s="225"/>
      <c r="BM267" s="225"/>
      <c r="BN267" s="225"/>
      <c r="BO267" s="225"/>
      <c r="BP267" s="225"/>
      <c r="BQ267" s="225"/>
      <c r="BR267" s="225"/>
      <c r="BS267" s="225"/>
      <c r="BT267" s="225"/>
      <c r="BU267" s="225"/>
      <c r="BV267" s="225"/>
      <c r="BW267" s="225"/>
      <c r="BX267" s="225"/>
      <c r="BY267" s="225"/>
      <c r="BZ267" s="225"/>
      <c r="CA267" s="225"/>
      <c r="CB267" s="225"/>
      <c r="CC267" s="225"/>
      <c r="CD267" s="225"/>
      <c r="CE267" s="225"/>
      <c r="CF267" s="225"/>
      <c r="CG267" s="225"/>
      <c r="CH267" s="225"/>
      <c r="CI267" s="225"/>
      <c r="CJ267" s="225"/>
      <c r="CK267" s="225"/>
      <c r="CL267" s="225"/>
      <c r="CM267" s="225"/>
      <c r="CN267" s="225"/>
      <c r="CO267" s="225"/>
      <c r="CP267" s="225"/>
      <c r="CQ267" s="225"/>
      <c r="CR267" s="225"/>
      <c r="CS267" s="225"/>
      <c r="CT267" s="225"/>
      <c r="CU267" s="225"/>
      <c r="CV267" s="225"/>
      <c r="CW267" s="225"/>
      <c r="CX267" s="225"/>
      <c r="CY267" s="225"/>
      <c r="CZ267" s="225"/>
      <c r="DA267" s="225"/>
      <c r="DB267" s="225"/>
    </row>
    <row r="268" spans="1:106" s="226" customFormat="1">
      <c r="A268" s="261"/>
      <c r="B268" s="231" t="s">
        <v>181</v>
      </c>
      <c r="C268" s="228" t="s">
        <v>63</v>
      </c>
      <c r="D268" s="229">
        <f>D252-D264-D260</f>
        <v>2.6560000000000006</v>
      </c>
      <c r="E268" s="229"/>
      <c r="F268" s="230">
        <f t="shared" ref="F268:F269" si="63">D268*E268</f>
        <v>0</v>
      </c>
      <c r="G268" s="225"/>
      <c r="H268" s="225"/>
      <c r="I268" s="225"/>
      <c r="J268" s="225"/>
      <c r="K268" s="225"/>
      <c r="L268" s="225"/>
      <c r="M268" s="225"/>
      <c r="N268" s="225"/>
      <c r="O268" s="225"/>
      <c r="P268" s="225"/>
      <c r="Q268" s="225"/>
      <c r="R268" s="225"/>
      <c r="S268" s="225"/>
      <c r="T268" s="225"/>
      <c r="U268" s="225"/>
      <c r="V268" s="225"/>
      <c r="W268" s="225"/>
      <c r="X268" s="225"/>
      <c r="Y268" s="225"/>
      <c r="Z268" s="225"/>
      <c r="AA268" s="225"/>
      <c r="AB268" s="225"/>
      <c r="AC268" s="225"/>
      <c r="AD268" s="225"/>
      <c r="AE268" s="225"/>
      <c r="AF268" s="225"/>
      <c r="AG268" s="225"/>
      <c r="AH268" s="225"/>
      <c r="AI268" s="225"/>
      <c r="AJ268" s="225"/>
      <c r="AK268" s="225"/>
      <c r="AL268" s="225"/>
      <c r="AM268" s="225"/>
      <c r="AN268" s="225"/>
      <c r="AO268" s="225"/>
      <c r="AP268" s="225"/>
      <c r="AQ268" s="225"/>
      <c r="AR268" s="225"/>
      <c r="AS268" s="225"/>
      <c r="AT268" s="225"/>
      <c r="AU268" s="225"/>
      <c r="AV268" s="225"/>
      <c r="AW268" s="225"/>
      <c r="AX268" s="225"/>
      <c r="AY268" s="225"/>
      <c r="AZ268" s="225"/>
      <c r="BA268" s="225"/>
      <c r="BB268" s="225"/>
      <c r="BC268" s="225"/>
      <c r="BD268" s="225"/>
      <c r="BE268" s="225"/>
      <c r="BF268" s="225"/>
      <c r="BG268" s="225"/>
      <c r="BH268" s="225"/>
      <c r="BI268" s="225"/>
      <c r="BJ268" s="225"/>
      <c r="BK268" s="225"/>
      <c r="BL268" s="225"/>
      <c r="BM268" s="225"/>
      <c r="BN268" s="225"/>
      <c r="BO268" s="225"/>
      <c r="BP268" s="225"/>
      <c r="BQ268" s="225"/>
      <c r="BR268" s="225"/>
      <c r="BS268" s="225"/>
      <c r="BT268" s="225"/>
      <c r="BU268" s="225"/>
      <c r="BV268" s="225"/>
      <c r="BW268" s="225"/>
      <c r="BX268" s="225"/>
      <c r="BY268" s="225"/>
      <c r="BZ268" s="225"/>
      <c r="CA268" s="225"/>
      <c r="CB268" s="225"/>
      <c r="CC268" s="225"/>
      <c r="CD268" s="225"/>
      <c r="CE268" s="225"/>
      <c r="CF268" s="225"/>
      <c r="CG268" s="225"/>
      <c r="CH268" s="225"/>
      <c r="CI268" s="225"/>
      <c r="CJ268" s="225"/>
      <c r="CK268" s="225"/>
      <c r="CL268" s="225"/>
      <c r="CM268" s="225"/>
      <c r="CN268" s="225"/>
      <c r="CO268" s="225"/>
      <c r="CP268" s="225"/>
      <c r="CQ268" s="225"/>
      <c r="CR268" s="225"/>
      <c r="CS268" s="225"/>
      <c r="CT268" s="225"/>
      <c r="CU268" s="225"/>
      <c r="CV268" s="225"/>
      <c r="CW268" s="225"/>
      <c r="CX268" s="225"/>
      <c r="CY268" s="225"/>
      <c r="CZ268" s="225"/>
      <c r="DA268" s="225"/>
      <c r="DB268" s="225"/>
    </row>
    <row r="269" spans="1:106" s="226" customFormat="1">
      <c r="A269" s="261"/>
      <c r="B269" s="231" t="s">
        <v>304</v>
      </c>
      <c r="C269" s="228" t="s">
        <v>63</v>
      </c>
      <c r="D269" s="229">
        <v>2</v>
      </c>
      <c r="E269" s="229"/>
      <c r="F269" s="230">
        <f t="shared" si="63"/>
        <v>0</v>
      </c>
      <c r="G269" s="225"/>
      <c r="H269" s="225"/>
      <c r="I269" s="225"/>
      <c r="J269" s="225"/>
      <c r="K269" s="225"/>
      <c r="L269" s="225"/>
      <c r="M269" s="225"/>
      <c r="N269" s="225"/>
      <c r="O269" s="225"/>
      <c r="P269" s="225"/>
      <c r="Q269" s="225"/>
      <c r="R269" s="225"/>
      <c r="S269" s="225"/>
      <c r="T269" s="225"/>
      <c r="U269" s="225"/>
      <c r="V269" s="225"/>
      <c r="W269" s="225"/>
      <c r="X269" s="225"/>
      <c r="Y269" s="225"/>
      <c r="Z269" s="225"/>
      <c r="AA269" s="225"/>
      <c r="AB269" s="225"/>
      <c r="AC269" s="225"/>
      <c r="AD269" s="225"/>
      <c r="AE269" s="225"/>
      <c r="AF269" s="225"/>
      <c r="AG269" s="225"/>
      <c r="AH269" s="225"/>
      <c r="AI269" s="225"/>
      <c r="AJ269" s="225"/>
      <c r="AK269" s="225"/>
      <c r="AL269" s="225"/>
      <c r="AM269" s="225"/>
      <c r="AN269" s="225"/>
      <c r="AO269" s="225"/>
      <c r="AP269" s="225"/>
      <c r="AQ269" s="225"/>
      <c r="AR269" s="225"/>
      <c r="AS269" s="225"/>
      <c r="AT269" s="225"/>
      <c r="AU269" s="225"/>
      <c r="AV269" s="225"/>
      <c r="AW269" s="225"/>
      <c r="AX269" s="225"/>
      <c r="AY269" s="225"/>
      <c r="AZ269" s="225"/>
      <c r="BA269" s="225"/>
      <c r="BB269" s="225"/>
      <c r="BC269" s="225"/>
      <c r="BD269" s="225"/>
      <c r="BE269" s="225"/>
      <c r="BF269" s="225"/>
      <c r="BG269" s="225"/>
      <c r="BH269" s="225"/>
      <c r="BI269" s="225"/>
      <c r="BJ269" s="225"/>
      <c r="BK269" s="225"/>
      <c r="BL269" s="225"/>
      <c r="BM269" s="225"/>
      <c r="BN269" s="225"/>
      <c r="BO269" s="225"/>
      <c r="BP269" s="225"/>
      <c r="BQ269" s="225"/>
      <c r="BR269" s="225"/>
      <c r="BS269" s="225"/>
      <c r="BT269" s="225"/>
      <c r="BU269" s="225"/>
      <c r="BV269" s="225"/>
      <c r="BW269" s="225"/>
      <c r="BX269" s="225"/>
      <c r="BY269" s="225"/>
      <c r="BZ269" s="225"/>
      <c r="CA269" s="225"/>
      <c r="CB269" s="225"/>
      <c r="CC269" s="225"/>
      <c r="CD269" s="225"/>
      <c r="CE269" s="225"/>
      <c r="CF269" s="225"/>
      <c r="CG269" s="225"/>
      <c r="CH269" s="225"/>
      <c r="CI269" s="225"/>
      <c r="CJ269" s="225"/>
      <c r="CK269" s="225"/>
      <c r="CL269" s="225"/>
      <c r="CM269" s="225"/>
      <c r="CN269" s="225"/>
      <c r="CO269" s="225"/>
      <c r="CP269" s="225"/>
      <c r="CQ269" s="225"/>
      <c r="CR269" s="225"/>
      <c r="CS269" s="225"/>
      <c r="CT269" s="225"/>
      <c r="CU269" s="225"/>
      <c r="CV269" s="225"/>
      <c r="CW269" s="225"/>
      <c r="CX269" s="225"/>
      <c r="CY269" s="225"/>
      <c r="CZ269" s="225"/>
      <c r="DA269" s="225"/>
      <c r="DB269" s="225"/>
    </row>
    <row r="270" spans="1:106" s="226" customFormat="1">
      <c r="A270" s="261"/>
      <c r="B270" s="227" t="s">
        <v>102</v>
      </c>
      <c r="C270" s="228"/>
      <c r="D270" s="229"/>
      <c r="E270" s="229"/>
      <c r="F270" s="230"/>
      <c r="G270" s="225"/>
      <c r="H270" s="225"/>
      <c r="I270" s="225"/>
      <c r="J270" s="225"/>
      <c r="K270" s="225"/>
      <c r="L270" s="225"/>
      <c r="M270" s="225"/>
      <c r="N270" s="225"/>
      <c r="O270" s="225"/>
      <c r="P270" s="225"/>
      <c r="Q270" s="225"/>
      <c r="R270" s="225"/>
      <c r="S270" s="225"/>
      <c r="T270" s="225"/>
      <c r="U270" s="225"/>
      <c r="V270" s="225"/>
      <c r="W270" s="225"/>
      <c r="X270" s="225"/>
      <c r="Y270" s="225"/>
      <c r="Z270" s="225"/>
      <c r="AA270" s="225"/>
      <c r="AB270" s="225"/>
      <c r="AC270" s="225"/>
      <c r="AD270" s="225"/>
      <c r="AE270" s="225"/>
      <c r="AF270" s="225"/>
      <c r="AG270" s="225"/>
      <c r="AH270" s="225"/>
      <c r="AI270" s="225"/>
      <c r="AJ270" s="225"/>
      <c r="AK270" s="225"/>
      <c r="AL270" s="225"/>
      <c r="AM270" s="225"/>
      <c r="AN270" s="225"/>
      <c r="AO270" s="225"/>
      <c r="AP270" s="225"/>
      <c r="AQ270" s="225"/>
      <c r="AR270" s="225"/>
      <c r="AS270" s="225"/>
      <c r="AT270" s="225"/>
      <c r="AU270" s="225"/>
      <c r="AV270" s="225"/>
      <c r="AW270" s="225"/>
      <c r="AX270" s="225"/>
      <c r="AY270" s="225"/>
      <c r="AZ270" s="225"/>
      <c r="BA270" s="225"/>
      <c r="BB270" s="225"/>
      <c r="BC270" s="225"/>
      <c r="BD270" s="225"/>
      <c r="BE270" s="225"/>
      <c r="BF270" s="225"/>
      <c r="BG270" s="225"/>
      <c r="BH270" s="225"/>
      <c r="BI270" s="225"/>
      <c r="BJ270" s="225"/>
      <c r="BK270" s="225"/>
      <c r="BL270" s="225"/>
      <c r="BM270" s="225"/>
      <c r="BN270" s="225"/>
      <c r="BO270" s="225"/>
      <c r="BP270" s="225"/>
      <c r="BQ270" s="225"/>
      <c r="BR270" s="225"/>
      <c r="BS270" s="225"/>
      <c r="BT270" s="225"/>
      <c r="BU270" s="225"/>
      <c r="BV270" s="225"/>
      <c r="BW270" s="225"/>
      <c r="BX270" s="225"/>
      <c r="BY270" s="225"/>
      <c r="BZ270" s="225"/>
      <c r="CA270" s="225"/>
      <c r="CB270" s="225"/>
      <c r="CC270" s="225"/>
      <c r="CD270" s="225"/>
      <c r="CE270" s="225"/>
      <c r="CF270" s="225"/>
      <c r="CG270" s="225"/>
      <c r="CH270" s="225"/>
      <c r="CI270" s="225"/>
      <c r="CJ270" s="225"/>
      <c r="CK270" s="225"/>
      <c r="CL270" s="225"/>
      <c r="CM270" s="225"/>
      <c r="CN270" s="225"/>
      <c r="CO270" s="225"/>
      <c r="CP270" s="225"/>
      <c r="CQ270" s="225"/>
      <c r="CR270" s="225"/>
      <c r="CS270" s="225"/>
      <c r="CT270" s="225"/>
      <c r="CU270" s="225"/>
      <c r="CV270" s="225"/>
      <c r="CW270" s="225"/>
      <c r="CX270" s="225"/>
      <c r="CY270" s="225"/>
      <c r="CZ270" s="225"/>
      <c r="DA270" s="225"/>
      <c r="DB270" s="225"/>
    </row>
    <row r="271" spans="1:106" s="226" customFormat="1">
      <c r="A271" s="261">
        <v>8</v>
      </c>
      <c r="B271" s="227" t="s">
        <v>103</v>
      </c>
      <c r="C271" s="228"/>
      <c r="D271" s="229"/>
      <c r="E271" s="229"/>
      <c r="F271" s="230"/>
      <c r="G271" s="225"/>
      <c r="H271" s="225"/>
      <c r="I271" s="225"/>
      <c r="J271" s="225"/>
      <c r="K271" s="225"/>
      <c r="L271" s="225"/>
      <c r="M271" s="225"/>
      <c r="N271" s="225"/>
      <c r="O271" s="225"/>
      <c r="P271" s="225"/>
      <c r="Q271" s="225"/>
      <c r="R271" s="225"/>
      <c r="S271" s="225"/>
      <c r="T271" s="225"/>
      <c r="U271" s="225"/>
      <c r="V271" s="225"/>
      <c r="W271" s="225"/>
      <c r="X271" s="225"/>
      <c r="Y271" s="225"/>
      <c r="Z271" s="225"/>
      <c r="AA271" s="225"/>
      <c r="AB271" s="225"/>
      <c r="AC271" s="225"/>
      <c r="AD271" s="225"/>
      <c r="AE271" s="225"/>
      <c r="AF271" s="225"/>
      <c r="AG271" s="225"/>
      <c r="AH271" s="225"/>
      <c r="AI271" s="225"/>
      <c r="AJ271" s="225"/>
      <c r="AK271" s="225"/>
      <c r="AL271" s="225"/>
      <c r="AM271" s="225"/>
      <c r="AN271" s="225"/>
      <c r="AO271" s="225"/>
      <c r="AP271" s="225"/>
      <c r="AQ271" s="225"/>
      <c r="AR271" s="225"/>
      <c r="AS271" s="225"/>
      <c r="AT271" s="225"/>
      <c r="AU271" s="225"/>
      <c r="AV271" s="225"/>
      <c r="AW271" s="225"/>
      <c r="AX271" s="225"/>
      <c r="AY271" s="225"/>
      <c r="AZ271" s="225"/>
      <c r="BA271" s="225"/>
      <c r="BB271" s="225"/>
      <c r="BC271" s="225"/>
      <c r="BD271" s="225"/>
      <c r="BE271" s="225"/>
      <c r="BF271" s="225"/>
      <c r="BG271" s="225"/>
      <c r="BH271" s="225"/>
      <c r="BI271" s="225"/>
      <c r="BJ271" s="225"/>
      <c r="BK271" s="225"/>
      <c r="BL271" s="225"/>
      <c r="BM271" s="225"/>
      <c r="BN271" s="225"/>
      <c r="BO271" s="225"/>
      <c r="BP271" s="225"/>
      <c r="BQ271" s="225"/>
      <c r="BR271" s="225"/>
      <c r="BS271" s="225"/>
      <c r="BT271" s="225"/>
      <c r="BU271" s="225"/>
      <c r="BV271" s="225"/>
      <c r="BW271" s="225"/>
      <c r="BX271" s="225"/>
      <c r="BY271" s="225"/>
      <c r="BZ271" s="225"/>
      <c r="CA271" s="225"/>
      <c r="CB271" s="225"/>
      <c r="CC271" s="225"/>
      <c r="CD271" s="225"/>
      <c r="CE271" s="225"/>
      <c r="CF271" s="225"/>
      <c r="CG271" s="225"/>
      <c r="CH271" s="225"/>
      <c r="CI271" s="225"/>
      <c r="CJ271" s="225"/>
      <c r="CK271" s="225"/>
      <c r="CL271" s="225"/>
      <c r="CM271" s="225"/>
      <c r="CN271" s="225"/>
      <c r="CO271" s="225"/>
      <c r="CP271" s="225"/>
      <c r="CQ271" s="225"/>
      <c r="CR271" s="225"/>
      <c r="CS271" s="225"/>
      <c r="CT271" s="225"/>
      <c r="CU271" s="225"/>
      <c r="CV271" s="225"/>
      <c r="CW271" s="225"/>
      <c r="CX271" s="225"/>
      <c r="CY271" s="225"/>
      <c r="CZ271" s="225"/>
      <c r="DA271" s="225"/>
      <c r="DB271" s="225"/>
    </row>
    <row r="272" spans="1:106" s="226" customFormat="1" ht="30">
      <c r="A272" s="261"/>
      <c r="B272" s="236" t="s">
        <v>104</v>
      </c>
      <c r="C272" s="228" t="s">
        <v>6</v>
      </c>
      <c r="D272" s="229">
        <v>2</v>
      </c>
      <c r="E272" s="229"/>
      <c r="F272" s="230">
        <f t="shared" ref="F272" si="64">D272*E272</f>
        <v>0</v>
      </c>
      <c r="G272" s="225"/>
      <c r="H272" s="225"/>
      <c r="I272" s="225"/>
      <c r="J272" s="225"/>
      <c r="K272" s="225"/>
      <c r="L272" s="225"/>
      <c r="M272" s="225"/>
      <c r="N272" s="225"/>
      <c r="O272" s="225"/>
      <c r="P272" s="225"/>
      <c r="Q272" s="225"/>
      <c r="R272" s="225"/>
      <c r="S272" s="225"/>
      <c r="T272" s="225"/>
      <c r="U272" s="225"/>
      <c r="V272" s="225"/>
      <c r="W272" s="225"/>
      <c r="X272" s="225"/>
      <c r="Y272" s="225"/>
      <c r="Z272" s="225"/>
      <c r="AA272" s="225"/>
      <c r="AB272" s="225"/>
      <c r="AC272" s="225"/>
      <c r="AD272" s="225"/>
      <c r="AE272" s="225"/>
      <c r="AF272" s="225"/>
      <c r="AG272" s="225"/>
      <c r="AH272" s="225"/>
      <c r="AI272" s="225"/>
      <c r="AJ272" s="225"/>
      <c r="AK272" s="225"/>
      <c r="AL272" s="225"/>
      <c r="AM272" s="225"/>
      <c r="AN272" s="225"/>
      <c r="AO272" s="225"/>
      <c r="AP272" s="225"/>
      <c r="AQ272" s="225"/>
      <c r="AR272" s="225"/>
      <c r="AS272" s="225"/>
      <c r="AT272" s="225"/>
      <c r="AU272" s="225"/>
      <c r="AV272" s="225"/>
      <c r="AW272" s="225"/>
      <c r="AX272" s="225"/>
      <c r="AY272" s="225"/>
      <c r="AZ272" s="225"/>
      <c r="BA272" s="225"/>
      <c r="BB272" s="225"/>
      <c r="BC272" s="225"/>
      <c r="BD272" s="225"/>
      <c r="BE272" s="225"/>
      <c r="BF272" s="225"/>
      <c r="BG272" s="225"/>
      <c r="BH272" s="225"/>
      <c r="BI272" s="225"/>
      <c r="BJ272" s="225"/>
      <c r="BK272" s="225"/>
      <c r="BL272" s="225"/>
      <c r="BM272" s="225"/>
      <c r="BN272" s="225"/>
      <c r="BO272" s="225"/>
      <c r="BP272" s="225"/>
      <c r="BQ272" s="225"/>
      <c r="BR272" s="225"/>
      <c r="BS272" s="225"/>
      <c r="BT272" s="225"/>
      <c r="BU272" s="225"/>
      <c r="BV272" s="225"/>
      <c r="BW272" s="225"/>
      <c r="BX272" s="225"/>
      <c r="BY272" s="225"/>
      <c r="BZ272" s="225"/>
      <c r="CA272" s="225"/>
      <c r="CB272" s="225"/>
      <c r="CC272" s="225"/>
      <c r="CD272" s="225"/>
      <c r="CE272" s="225"/>
      <c r="CF272" s="225"/>
      <c r="CG272" s="225"/>
      <c r="CH272" s="225"/>
      <c r="CI272" s="225"/>
      <c r="CJ272" s="225"/>
      <c r="CK272" s="225"/>
      <c r="CL272" s="225"/>
      <c r="CM272" s="225"/>
      <c r="CN272" s="225"/>
      <c r="CO272" s="225"/>
      <c r="CP272" s="225"/>
      <c r="CQ272" s="225"/>
      <c r="CR272" s="225"/>
      <c r="CS272" s="225"/>
      <c r="CT272" s="225"/>
      <c r="CU272" s="225"/>
      <c r="CV272" s="225"/>
      <c r="CW272" s="225"/>
      <c r="CX272" s="225"/>
      <c r="CY272" s="225"/>
      <c r="CZ272" s="225"/>
      <c r="DA272" s="225"/>
      <c r="DB272" s="225"/>
    </row>
    <row r="273" spans="1:106" s="226" customFormat="1">
      <c r="A273" s="261">
        <v>9</v>
      </c>
      <c r="B273" s="227" t="s">
        <v>219</v>
      </c>
      <c r="C273" s="232"/>
      <c r="D273" s="229"/>
      <c r="E273" s="233"/>
      <c r="F273" s="234"/>
      <c r="G273" s="225"/>
      <c r="H273" s="225"/>
      <c r="I273" s="225"/>
      <c r="J273" s="225"/>
      <c r="K273" s="225"/>
      <c r="L273" s="225"/>
      <c r="M273" s="225"/>
      <c r="N273" s="225"/>
      <c r="O273" s="225"/>
      <c r="P273" s="225"/>
      <c r="Q273" s="225"/>
      <c r="R273" s="225"/>
      <c r="S273" s="225"/>
      <c r="T273" s="225"/>
      <c r="U273" s="225"/>
      <c r="V273" s="225"/>
      <c r="W273" s="225"/>
      <c r="X273" s="225"/>
      <c r="Y273" s="225"/>
      <c r="Z273" s="225"/>
      <c r="AA273" s="225"/>
      <c r="AB273" s="225"/>
      <c r="AC273" s="225"/>
      <c r="AD273" s="225"/>
      <c r="AE273" s="225"/>
      <c r="AF273" s="225"/>
      <c r="AG273" s="225"/>
      <c r="AH273" s="225"/>
      <c r="AI273" s="225"/>
      <c r="AJ273" s="225"/>
      <c r="AK273" s="225"/>
      <c r="AL273" s="225"/>
      <c r="AM273" s="225"/>
      <c r="AN273" s="225"/>
      <c r="AO273" s="225"/>
      <c r="AP273" s="225"/>
      <c r="AQ273" s="225"/>
      <c r="AR273" s="225"/>
      <c r="AS273" s="225"/>
      <c r="AT273" s="225"/>
      <c r="AU273" s="225"/>
      <c r="AV273" s="225"/>
      <c r="AW273" s="225"/>
      <c r="AX273" s="225"/>
      <c r="AY273" s="225"/>
      <c r="AZ273" s="225"/>
      <c r="BA273" s="225"/>
      <c r="BB273" s="225"/>
      <c r="BC273" s="225"/>
      <c r="BD273" s="225"/>
      <c r="BE273" s="225"/>
      <c r="BF273" s="225"/>
      <c r="BG273" s="225"/>
      <c r="BH273" s="225"/>
      <c r="BI273" s="225"/>
      <c r="BJ273" s="225"/>
      <c r="BK273" s="225"/>
      <c r="BL273" s="225"/>
      <c r="BM273" s="225"/>
      <c r="BN273" s="225"/>
      <c r="BO273" s="225"/>
      <c r="BP273" s="225"/>
      <c r="BQ273" s="225"/>
      <c r="BR273" s="225"/>
      <c r="BS273" s="225"/>
      <c r="BT273" s="225"/>
      <c r="BU273" s="225"/>
      <c r="BV273" s="225"/>
      <c r="BW273" s="225"/>
      <c r="BX273" s="225"/>
      <c r="BY273" s="225"/>
      <c r="BZ273" s="225"/>
      <c r="CA273" s="225"/>
      <c r="CB273" s="225"/>
      <c r="CC273" s="225"/>
      <c r="CD273" s="225"/>
      <c r="CE273" s="225"/>
      <c r="CF273" s="225"/>
      <c r="CG273" s="225"/>
      <c r="CH273" s="225"/>
      <c r="CI273" s="225"/>
      <c r="CJ273" s="225"/>
      <c r="CK273" s="225"/>
      <c r="CL273" s="225"/>
      <c r="CM273" s="225"/>
      <c r="CN273" s="225"/>
      <c r="CO273" s="225"/>
      <c r="CP273" s="225"/>
      <c r="CQ273" s="225"/>
      <c r="CR273" s="225"/>
      <c r="CS273" s="225"/>
      <c r="CT273" s="225"/>
      <c r="CU273" s="225"/>
      <c r="CV273" s="225"/>
      <c r="CW273" s="225"/>
      <c r="CX273" s="225"/>
      <c r="CY273" s="225"/>
      <c r="CZ273" s="225"/>
      <c r="DA273" s="225"/>
      <c r="DB273" s="225"/>
    </row>
    <row r="274" spans="1:106" s="226" customFormat="1" ht="45">
      <c r="A274" s="261"/>
      <c r="B274" s="259" t="s">
        <v>220</v>
      </c>
      <c r="C274" s="228"/>
      <c r="D274" s="229"/>
      <c r="E274" s="229"/>
      <c r="F274" s="230"/>
      <c r="G274" s="225"/>
      <c r="H274" s="225"/>
      <c r="I274" s="225"/>
      <c r="J274" s="225"/>
      <c r="K274" s="225"/>
      <c r="L274" s="225"/>
      <c r="M274" s="225"/>
      <c r="N274" s="225"/>
      <c r="O274" s="225"/>
      <c r="P274" s="225"/>
      <c r="Q274" s="225"/>
      <c r="R274" s="225"/>
      <c r="S274" s="225"/>
      <c r="T274" s="225"/>
      <c r="U274" s="225"/>
      <c r="V274" s="225"/>
      <c r="W274" s="225"/>
      <c r="X274" s="225"/>
      <c r="Y274" s="225"/>
      <c r="Z274" s="225"/>
      <c r="AA274" s="225"/>
      <c r="AB274" s="225"/>
      <c r="AC274" s="225"/>
      <c r="AD274" s="225"/>
      <c r="AE274" s="225"/>
      <c r="AF274" s="225"/>
      <c r="AG274" s="225"/>
      <c r="AH274" s="225"/>
      <c r="AI274" s="225"/>
      <c r="AJ274" s="225"/>
      <c r="AK274" s="225"/>
      <c r="AL274" s="225"/>
      <c r="AM274" s="225"/>
      <c r="AN274" s="225"/>
      <c r="AO274" s="225"/>
      <c r="AP274" s="225"/>
      <c r="AQ274" s="225"/>
      <c r="AR274" s="225"/>
      <c r="AS274" s="225"/>
      <c r="AT274" s="225"/>
      <c r="AU274" s="225"/>
      <c r="AV274" s="225"/>
      <c r="AW274" s="225"/>
      <c r="AX274" s="225"/>
      <c r="AY274" s="225"/>
      <c r="AZ274" s="225"/>
      <c r="BA274" s="225"/>
      <c r="BB274" s="225"/>
      <c r="BC274" s="225"/>
      <c r="BD274" s="225"/>
      <c r="BE274" s="225"/>
      <c r="BF274" s="225"/>
      <c r="BG274" s="225"/>
      <c r="BH274" s="225"/>
      <c r="BI274" s="225"/>
      <c r="BJ274" s="225"/>
      <c r="BK274" s="225"/>
      <c r="BL274" s="225"/>
      <c r="BM274" s="225"/>
      <c r="BN274" s="225"/>
      <c r="BO274" s="225"/>
      <c r="BP274" s="225"/>
      <c r="BQ274" s="225"/>
      <c r="BR274" s="225"/>
      <c r="BS274" s="225"/>
      <c r="BT274" s="225"/>
      <c r="BU274" s="225"/>
      <c r="BV274" s="225"/>
      <c r="BW274" s="225"/>
      <c r="BX274" s="225"/>
      <c r="BY274" s="225"/>
      <c r="BZ274" s="225"/>
      <c r="CA274" s="225"/>
      <c r="CB274" s="225"/>
      <c r="CC274" s="225"/>
      <c r="CD274" s="225"/>
      <c r="CE274" s="225"/>
      <c r="CF274" s="225"/>
      <c r="CG274" s="225"/>
      <c r="CH274" s="225"/>
      <c r="CI274" s="225"/>
      <c r="CJ274" s="225"/>
      <c r="CK274" s="225"/>
      <c r="CL274" s="225"/>
      <c r="CM274" s="225"/>
      <c r="CN274" s="225"/>
      <c r="CO274" s="225"/>
      <c r="CP274" s="225"/>
      <c r="CQ274" s="225"/>
      <c r="CR274" s="225"/>
      <c r="CS274" s="225"/>
      <c r="CT274" s="225"/>
      <c r="CU274" s="225"/>
      <c r="CV274" s="225"/>
      <c r="CW274" s="225"/>
      <c r="CX274" s="225"/>
      <c r="CY274" s="225"/>
      <c r="CZ274" s="225"/>
      <c r="DA274" s="225"/>
      <c r="DB274" s="225"/>
    </row>
    <row r="275" spans="1:106" s="226" customFormat="1">
      <c r="A275" s="261"/>
      <c r="B275" s="236" t="s">
        <v>105</v>
      </c>
      <c r="C275" s="228" t="s">
        <v>5</v>
      </c>
      <c r="D275" s="229">
        <v>50</v>
      </c>
      <c r="E275" s="229"/>
      <c r="F275" s="230">
        <f t="shared" ref="F275" si="65">D275*E275</f>
        <v>0</v>
      </c>
      <c r="G275" s="225"/>
      <c r="H275" s="225"/>
      <c r="I275" s="225"/>
      <c r="J275" s="225"/>
      <c r="K275" s="225"/>
      <c r="L275" s="225"/>
      <c r="M275" s="225"/>
      <c r="N275" s="225"/>
      <c r="O275" s="225"/>
      <c r="P275" s="225"/>
      <c r="Q275" s="225"/>
      <c r="R275" s="225"/>
      <c r="S275" s="225"/>
      <c r="T275" s="225"/>
      <c r="U275" s="225"/>
      <c r="V275" s="225"/>
      <c r="W275" s="225"/>
      <c r="X275" s="225"/>
      <c r="Y275" s="225"/>
      <c r="Z275" s="225"/>
      <c r="AA275" s="225"/>
      <c r="AB275" s="225"/>
      <c r="AC275" s="225"/>
      <c r="AD275" s="225"/>
      <c r="AE275" s="225"/>
      <c r="AF275" s="225"/>
      <c r="AG275" s="225"/>
      <c r="AH275" s="225"/>
      <c r="AI275" s="225"/>
      <c r="AJ275" s="225"/>
      <c r="AK275" s="225"/>
      <c r="AL275" s="225"/>
      <c r="AM275" s="225"/>
      <c r="AN275" s="225"/>
      <c r="AO275" s="225"/>
      <c r="AP275" s="225"/>
      <c r="AQ275" s="225"/>
      <c r="AR275" s="225"/>
      <c r="AS275" s="225"/>
      <c r="AT275" s="225"/>
      <c r="AU275" s="225"/>
      <c r="AV275" s="225"/>
      <c r="AW275" s="225"/>
      <c r="AX275" s="225"/>
      <c r="AY275" s="225"/>
      <c r="AZ275" s="225"/>
      <c r="BA275" s="225"/>
      <c r="BB275" s="225"/>
      <c r="BC275" s="225"/>
      <c r="BD275" s="225"/>
      <c r="BE275" s="225"/>
      <c r="BF275" s="225"/>
      <c r="BG275" s="225"/>
      <c r="BH275" s="225"/>
      <c r="BI275" s="225"/>
      <c r="BJ275" s="225"/>
      <c r="BK275" s="225"/>
      <c r="BL275" s="225"/>
      <c r="BM275" s="225"/>
      <c r="BN275" s="225"/>
      <c r="BO275" s="225"/>
      <c r="BP275" s="225"/>
      <c r="BQ275" s="225"/>
      <c r="BR275" s="225"/>
      <c r="BS275" s="225"/>
      <c r="BT275" s="225"/>
      <c r="BU275" s="225"/>
      <c r="BV275" s="225"/>
      <c r="BW275" s="225"/>
      <c r="BX275" s="225"/>
      <c r="BY275" s="225"/>
      <c r="BZ275" s="225"/>
      <c r="CA275" s="225"/>
      <c r="CB275" s="225"/>
      <c r="CC275" s="225"/>
      <c r="CD275" s="225"/>
      <c r="CE275" s="225"/>
      <c r="CF275" s="225"/>
      <c r="CG275" s="225"/>
      <c r="CH275" s="225"/>
      <c r="CI275" s="225"/>
      <c r="CJ275" s="225"/>
      <c r="CK275" s="225"/>
      <c r="CL275" s="225"/>
      <c r="CM275" s="225"/>
      <c r="CN275" s="225"/>
      <c r="CO275" s="225"/>
      <c r="CP275" s="225"/>
      <c r="CQ275" s="225"/>
      <c r="CR275" s="225"/>
      <c r="CS275" s="225"/>
      <c r="CT275" s="225"/>
      <c r="CU275" s="225"/>
      <c r="CV275" s="225"/>
      <c r="CW275" s="225"/>
      <c r="CX275" s="225"/>
      <c r="CY275" s="225"/>
      <c r="CZ275" s="225"/>
      <c r="DA275" s="225"/>
      <c r="DB275" s="225"/>
    </row>
    <row r="276" spans="1:106" s="226" customFormat="1">
      <c r="A276" s="261">
        <v>10</v>
      </c>
      <c r="B276" s="237" t="s">
        <v>106</v>
      </c>
      <c r="C276" s="238"/>
      <c r="D276" s="239"/>
      <c r="E276" s="240"/>
      <c r="F276" s="241"/>
      <c r="G276" s="225"/>
      <c r="H276" s="225"/>
      <c r="I276" s="225"/>
      <c r="J276" s="225"/>
      <c r="K276" s="225"/>
      <c r="L276" s="225"/>
      <c r="M276" s="225"/>
      <c r="N276" s="225"/>
      <c r="O276" s="225"/>
      <c r="P276" s="225"/>
      <c r="Q276" s="225"/>
      <c r="R276" s="225"/>
      <c r="S276" s="225"/>
      <c r="T276" s="225"/>
      <c r="U276" s="225"/>
      <c r="V276" s="225"/>
      <c r="W276" s="225"/>
      <c r="X276" s="225"/>
      <c r="Y276" s="225"/>
      <c r="Z276" s="225"/>
      <c r="AA276" s="225"/>
      <c r="AB276" s="225"/>
      <c r="AC276" s="225"/>
      <c r="AD276" s="225"/>
      <c r="AE276" s="225"/>
      <c r="AF276" s="225"/>
      <c r="AG276" s="225"/>
      <c r="AH276" s="225"/>
      <c r="AI276" s="225"/>
      <c r="AJ276" s="225"/>
      <c r="AK276" s="225"/>
      <c r="AL276" s="225"/>
      <c r="AM276" s="225"/>
      <c r="AN276" s="225"/>
      <c r="AO276" s="225"/>
      <c r="AP276" s="225"/>
      <c r="AQ276" s="225"/>
      <c r="AR276" s="225"/>
      <c r="AS276" s="225"/>
      <c r="AT276" s="225"/>
      <c r="AU276" s="225"/>
      <c r="AV276" s="225"/>
      <c r="AW276" s="225"/>
      <c r="AX276" s="225"/>
      <c r="AY276" s="225"/>
      <c r="AZ276" s="225"/>
      <c r="BA276" s="225"/>
      <c r="BB276" s="225"/>
      <c r="BC276" s="225"/>
      <c r="BD276" s="225"/>
      <c r="BE276" s="225"/>
      <c r="BF276" s="225"/>
      <c r="BG276" s="225"/>
      <c r="BH276" s="225"/>
      <c r="BI276" s="225"/>
      <c r="BJ276" s="225"/>
      <c r="BK276" s="225"/>
      <c r="BL276" s="225"/>
      <c r="BM276" s="225"/>
      <c r="BN276" s="225"/>
      <c r="BO276" s="225"/>
      <c r="BP276" s="225"/>
      <c r="BQ276" s="225"/>
      <c r="BR276" s="225"/>
      <c r="BS276" s="225"/>
      <c r="BT276" s="225"/>
      <c r="BU276" s="225"/>
      <c r="BV276" s="225"/>
      <c r="BW276" s="225"/>
      <c r="BX276" s="225"/>
      <c r="BY276" s="225"/>
      <c r="BZ276" s="225"/>
      <c r="CA276" s="225"/>
      <c r="CB276" s="225"/>
      <c r="CC276" s="225"/>
      <c r="CD276" s="225"/>
      <c r="CE276" s="225"/>
      <c r="CF276" s="225"/>
      <c r="CG276" s="225"/>
      <c r="CH276" s="225"/>
      <c r="CI276" s="225"/>
      <c r="CJ276" s="225"/>
      <c r="CK276" s="225"/>
      <c r="CL276" s="225"/>
      <c r="CM276" s="225"/>
      <c r="CN276" s="225"/>
      <c r="CO276" s="225"/>
      <c r="CP276" s="225"/>
      <c r="CQ276" s="225"/>
      <c r="CR276" s="225"/>
      <c r="CS276" s="225"/>
      <c r="CT276" s="225"/>
      <c r="CU276" s="225"/>
      <c r="CV276" s="225"/>
      <c r="CW276" s="225"/>
      <c r="CX276" s="225"/>
      <c r="CY276" s="225"/>
      <c r="CZ276" s="225"/>
      <c r="DA276" s="225"/>
      <c r="DB276" s="225"/>
    </row>
    <row r="277" spans="1:106" s="226" customFormat="1">
      <c r="A277" s="261"/>
      <c r="B277" s="235" t="s">
        <v>107</v>
      </c>
      <c r="C277" s="228" t="s">
        <v>39</v>
      </c>
      <c r="D277" s="229">
        <v>1</v>
      </c>
      <c r="E277" s="229"/>
      <c r="F277" s="230">
        <f t="shared" ref="F277" si="66">D277*E277</f>
        <v>0</v>
      </c>
      <c r="G277" s="225"/>
      <c r="H277" s="225"/>
      <c r="I277" s="225"/>
      <c r="J277" s="225"/>
      <c r="K277" s="225"/>
      <c r="L277" s="225"/>
      <c r="M277" s="225"/>
      <c r="N277" s="225"/>
      <c r="O277" s="225"/>
      <c r="P277" s="225"/>
      <c r="Q277" s="225"/>
      <c r="R277" s="225"/>
      <c r="S277" s="225"/>
      <c r="T277" s="225"/>
      <c r="U277" s="225"/>
      <c r="V277" s="225"/>
      <c r="W277" s="225"/>
      <c r="X277" s="225"/>
      <c r="Y277" s="225"/>
      <c r="Z277" s="225"/>
      <c r="AA277" s="225"/>
      <c r="AB277" s="225"/>
      <c r="AC277" s="225"/>
      <c r="AD277" s="225"/>
      <c r="AE277" s="225"/>
      <c r="AF277" s="225"/>
      <c r="AG277" s="225"/>
      <c r="AH277" s="225"/>
      <c r="AI277" s="225"/>
      <c r="AJ277" s="225"/>
      <c r="AK277" s="225"/>
      <c r="AL277" s="225"/>
      <c r="AM277" s="225"/>
      <c r="AN277" s="225"/>
      <c r="AO277" s="225"/>
      <c r="AP277" s="225"/>
      <c r="AQ277" s="225"/>
      <c r="AR277" s="225"/>
      <c r="AS277" s="225"/>
      <c r="AT277" s="225"/>
      <c r="AU277" s="225"/>
      <c r="AV277" s="225"/>
      <c r="AW277" s="225"/>
      <c r="AX277" s="225"/>
      <c r="AY277" s="225"/>
      <c r="AZ277" s="225"/>
      <c r="BA277" s="225"/>
      <c r="BB277" s="225"/>
      <c r="BC277" s="225"/>
      <c r="BD277" s="225"/>
      <c r="BE277" s="225"/>
      <c r="BF277" s="225"/>
      <c r="BG277" s="225"/>
      <c r="BH277" s="225"/>
      <c r="BI277" s="225"/>
      <c r="BJ277" s="225"/>
      <c r="BK277" s="225"/>
      <c r="BL277" s="225"/>
      <c r="BM277" s="225"/>
      <c r="BN277" s="225"/>
      <c r="BO277" s="225"/>
      <c r="BP277" s="225"/>
      <c r="BQ277" s="225"/>
      <c r="BR277" s="225"/>
      <c r="BS277" s="225"/>
      <c r="BT277" s="225"/>
      <c r="BU277" s="225"/>
      <c r="BV277" s="225"/>
      <c r="BW277" s="225"/>
      <c r="BX277" s="225"/>
      <c r="BY277" s="225"/>
      <c r="BZ277" s="225"/>
      <c r="CA277" s="225"/>
      <c r="CB277" s="225"/>
      <c r="CC277" s="225"/>
      <c r="CD277" s="225"/>
      <c r="CE277" s="225"/>
      <c r="CF277" s="225"/>
      <c r="CG277" s="225"/>
      <c r="CH277" s="225"/>
      <c r="CI277" s="225"/>
      <c r="CJ277" s="225"/>
      <c r="CK277" s="225"/>
      <c r="CL277" s="225"/>
      <c r="CM277" s="225"/>
      <c r="CN277" s="225"/>
      <c r="CO277" s="225"/>
      <c r="CP277" s="225"/>
      <c r="CQ277" s="225"/>
      <c r="CR277" s="225"/>
      <c r="CS277" s="225"/>
      <c r="CT277" s="225"/>
      <c r="CU277" s="225"/>
      <c r="CV277" s="225"/>
      <c r="CW277" s="225"/>
      <c r="CX277" s="225"/>
      <c r="CY277" s="225"/>
      <c r="CZ277" s="225"/>
      <c r="DA277" s="225"/>
      <c r="DB277" s="225"/>
    </row>
    <row r="278" spans="1:106" s="226" customFormat="1">
      <c r="A278" s="261"/>
      <c r="B278" s="237" t="s">
        <v>225</v>
      </c>
      <c r="C278" s="281"/>
      <c r="D278" s="239"/>
      <c r="E278" s="239"/>
      <c r="F278" s="282"/>
      <c r="G278" s="225"/>
      <c r="H278" s="225"/>
      <c r="I278" s="225"/>
      <c r="J278" s="225"/>
      <c r="K278" s="225"/>
      <c r="L278" s="225"/>
      <c r="M278" s="225"/>
      <c r="N278" s="225"/>
      <c r="O278" s="225"/>
      <c r="P278" s="225"/>
      <c r="Q278" s="225"/>
      <c r="R278" s="225"/>
      <c r="S278" s="225"/>
      <c r="T278" s="225"/>
      <c r="U278" s="225"/>
      <c r="V278" s="225"/>
      <c r="W278" s="225"/>
      <c r="X278" s="225"/>
      <c r="Y278" s="225"/>
      <c r="Z278" s="225"/>
      <c r="AA278" s="225"/>
      <c r="AB278" s="225"/>
      <c r="AC278" s="225"/>
      <c r="AD278" s="225"/>
      <c r="AE278" s="225"/>
      <c r="AF278" s="225"/>
      <c r="AG278" s="225"/>
      <c r="AH278" s="225"/>
      <c r="AI278" s="225"/>
      <c r="AJ278" s="225"/>
      <c r="AK278" s="225"/>
      <c r="AL278" s="225"/>
      <c r="AM278" s="225"/>
      <c r="AN278" s="225"/>
      <c r="AO278" s="225"/>
      <c r="AP278" s="225"/>
      <c r="AQ278" s="225"/>
      <c r="AR278" s="225"/>
      <c r="AS278" s="225"/>
      <c r="AT278" s="225"/>
      <c r="AU278" s="225"/>
      <c r="AV278" s="225"/>
      <c r="AW278" s="225"/>
      <c r="AX278" s="225"/>
      <c r="AY278" s="225"/>
      <c r="AZ278" s="225"/>
      <c r="BA278" s="225"/>
      <c r="BB278" s="225"/>
      <c r="BC278" s="225"/>
      <c r="BD278" s="225"/>
      <c r="BE278" s="225"/>
      <c r="BF278" s="225"/>
      <c r="BG278" s="225"/>
      <c r="BH278" s="225"/>
      <c r="BI278" s="225"/>
      <c r="BJ278" s="225"/>
      <c r="BK278" s="225"/>
      <c r="BL278" s="225"/>
      <c r="BM278" s="225"/>
      <c r="BN278" s="225"/>
      <c r="BO278" s="225"/>
      <c r="BP278" s="225"/>
      <c r="BQ278" s="225"/>
      <c r="BR278" s="225"/>
      <c r="BS278" s="225"/>
      <c r="BT278" s="225"/>
      <c r="BU278" s="225"/>
      <c r="BV278" s="225"/>
      <c r="BW278" s="225"/>
      <c r="BX278" s="225"/>
      <c r="BY278" s="225"/>
      <c r="BZ278" s="225"/>
      <c r="CA278" s="225"/>
      <c r="CB278" s="225"/>
      <c r="CC278" s="225"/>
      <c r="CD278" s="225"/>
      <c r="CE278" s="225"/>
      <c r="CF278" s="225"/>
      <c r="CG278" s="225"/>
      <c r="CH278" s="225"/>
      <c r="CI278" s="225"/>
      <c r="CJ278" s="225"/>
      <c r="CK278" s="225"/>
      <c r="CL278" s="225"/>
      <c r="CM278" s="225"/>
      <c r="CN278" s="225"/>
      <c r="CO278" s="225"/>
      <c r="CP278" s="225"/>
      <c r="CQ278" s="225"/>
      <c r="CR278" s="225"/>
      <c r="CS278" s="225"/>
      <c r="CT278" s="225"/>
      <c r="CU278" s="225"/>
      <c r="CV278" s="225"/>
      <c r="CW278" s="225"/>
      <c r="CX278" s="225"/>
      <c r="CY278" s="225"/>
      <c r="CZ278" s="225"/>
      <c r="DA278" s="225"/>
      <c r="DB278" s="225"/>
    </row>
    <row r="279" spans="1:106" s="226" customFormat="1">
      <c r="A279" s="261">
        <v>11</v>
      </c>
      <c r="B279" s="242" t="s">
        <v>182</v>
      </c>
      <c r="C279" s="238"/>
      <c r="D279" s="239"/>
      <c r="E279" s="240"/>
      <c r="F279" s="241"/>
      <c r="G279" s="225"/>
      <c r="H279" s="225"/>
      <c r="I279" s="225"/>
      <c r="J279" s="225"/>
      <c r="K279" s="225"/>
      <c r="L279" s="225"/>
      <c r="M279" s="225"/>
      <c r="N279" s="225"/>
      <c r="O279" s="225"/>
      <c r="P279" s="225"/>
      <c r="Q279" s="225"/>
      <c r="R279" s="225"/>
      <c r="S279" s="225"/>
      <c r="T279" s="225"/>
      <c r="U279" s="225"/>
      <c r="V279" s="225"/>
      <c r="W279" s="225"/>
      <c r="X279" s="225"/>
      <c r="Y279" s="225"/>
      <c r="Z279" s="225"/>
      <c r="AA279" s="225"/>
      <c r="AB279" s="225"/>
      <c r="AC279" s="225"/>
      <c r="AD279" s="225"/>
      <c r="AE279" s="225"/>
      <c r="AF279" s="225"/>
      <c r="AG279" s="225"/>
      <c r="AH279" s="225"/>
      <c r="AI279" s="225"/>
      <c r="AJ279" s="225"/>
      <c r="AK279" s="225"/>
      <c r="AL279" s="225"/>
      <c r="AM279" s="225"/>
      <c r="AN279" s="225"/>
      <c r="AO279" s="225"/>
      <c r="AP279" s="225"/>
      <c r="AQ279" s="225"/>
      <c r="AR279" s="225"/>
      <c r="AS279" s="225"/>
      <c r="AT279" s="225"/>
      <c r="AU279" s="225"/>
      <c r="AV279" s="225"/>
      <c r="AW279" s="225"/>
      <c r="AX279" s="225"/>
      <c r="AY279" s="225"/>
      <c r="AZ279" s="225"/>
      <c r="BA279" s="225"/>
      <c r="BB279" s="225"/>
      <c r="BC279" s="225"/>
      <c r="BD279" s="225"/>
      <c r="BE279" s="225"/>
      <c r="BF279" s="225"/>
      <c r="BG279" s="225"/>
      <c r="BH279" s="225"/>
      <c r="BI279" s="225"/>
      <c r="BJ279" s="225"/>
      <c r="BK279" s="225"/>
      <c r="BL279" s="225"/>
      <c r="BM279" s="225"/>
      <c r="BN279" s="225"/>
      <c r="BO279" s="225"/>
      <c r="BP279" s="225"/>
      <c r="BQ279" s="225"/>
      <c r="BR279" s="225"/>
      <c r="BS279" s="225"/>
      <c r="BT279" s="225"/>
      <c r="BU279" s="225"/>
      <c r="BV279" s="225"/>
      <c r="BW279" s="225"/>
      <c r="BX279" s="225"/>
      <c r="BY279" s="225"/>
      <c r="BZ279" s="225"/>
      <c r="CA279" s="225"/>
      <c r="CB279" s="225"/>
      <c r="CC279" s="225"/>
      <c r="CD279" s="225"/>
      <c r="CE279" s="225"/>
      <c r="CF279" s="225"/>
      <c r="CG279" s="225"/>
      <c r="CH279" s="225"/>
      <c r="CI279" s="225"/>
      <c r="CJ279" s="225"/>
      <c r="CK279" s="225"/>
      <c r="CL279" s="225"/>
      <c r="CM279" s="225"/>
      <c r="CN279" s="225"/>
      <c r="CO279" s="225"/>
      <c r="CP279" s="225"/>
      <c r="CQ279" s="225"/>
      <c r="CR279" s="225"/>
      <c r="CS279" s="225"/>
      <c r="CT279" s="225"/>
      <c r="CU279" s="225"/>
      <c r="CV279" s="225"/>
      <c r="CW279" s="225"/>
      <c r="CX279" s="225"/>
      <c r="CY279" s="225"/>
      <c r="CZ279" s="225"/>
      <c r="DA279" s="225"/>
      <c r="DB279" s="225"/>
    </row>
    <row r="280" spans="1:106" s="226" customFormat="1" ht="30">
      <c r="A280" s="261"/>
      <c r="B280" s="236" t="s">
        <v>108</v>
      </c>
      <c r="C280" s="228"/>
      <c r="D280" s="229"/>
      <c r="E280" s="229"/>
      <c r="F280" s="230"/>
      <c r="G280" s="225"/>
      <c r="H280" s="225"/>
      <c r="I280" s="225"/>
      <c r="J280" s="225"/>
      <c r="K280" s="225"/>
      <c r="L280" s="225"/>
      <c r="M280" s="225"/>
      <c r="N280" s="225"/>
      <c r="O280" s="225"/>
      <c r="P280" s="225"/>
      <c r="Q280" s="225"/>
      <c r="R280" s="225"/>
      <c r="S280" s="225"/>
      <c r="T280" s="225"/>
      <c r="U280" s="225"/>
      <c r="V280" s="225"/>
      <c r="W280" s="225"/>
      <c r="X280" s="225"/>
      <c r="Y280" s="225"/>
      <c r="Z280" s="225"/>
      <c r="AA280" s="225"/>
      <c r="AB280" s="225"/>
      <c r="AC280" s="225"/>
      <c r="AD280" s="225"/>
      <c r="AE280" s="225"/>
      <c r="AF280" s="225"/>
      <c r="AG280" s="225"/>
      <c r="AH280" s="225"/>
      <c r="AI280" s="225"/>
      <c r="AJ280" s="225"/>
      <c r="AK280" s="225"/>
      <c r="AL280" s="225"/>
      <c r="AM280" s="225"/>
      <c r="AN280" s="225"/>
      <c r="AO280" s="225"/>
      <c r="AP280" s="225"/>
      <c r="AQ280" s="225"/>
      <c r="AR280" s="225"/>
      <c r="AS280" s="225"/>
      <c r="AT280" s="225"/>
      <c r="AU280" s="225"/>
      <c r="AV280" s="225"/>
      <c r="AW280" s="225"/>
      <c r="AX280" s="225"/>
      <c r="AY280" s="225"/>
      <c r="AZ280" s="225"/>
      <c r="BA280" s="225"/>
      <c r="BB280" s="225"/>
      <c r="BC280" s="225"/>
      <c r="BD280" s="225"/>
      <c r="BE280" s="225"/>
      <c r="BF280" s="225"/>
      <c r="BG280" s="225"/>
      <c r="BH280" s="225"/>
      <c r="BI280" s="225"/>
      <c r="BJ280" s="225"/>
      <c r="BK280" s="225"/>
      <c r="BL280" s="225"/>
      <c r="BM280" s="225"/>
      <c r="BN280" s="225"/>
      <c r="BO280" s="225"/>
      <c r="BP280" s="225"/>
      <c r="BQ280" s="225"/>
      <c r="BR280" s="225"/>
      <c r="BS280" s="225"/>
      <c r="BT280" s="225"/>
      <c r="BU280" s="225"/>
      <c r="BV280" s="225"/>
      <c r="BW280" s="225"/>
      <c r="BX280" s="225"/>
      <c r="BY280" s="225"/>
      <c r="BZ280" s="225"/>
      <c r="CA280" s="225"/>
      <c r="CB280" s="225"/>
      <c r="CC280" s="225"/>
      <c r="CD280" s="225"/>
      <c r="CE280" s="225"/>
      <c r="CF280" s="225"/>
      <c r="CG280" s="225"/>
      <c r="CH280" s="225"/>
      <c r="CI280" s="225"/>
      <c r="CJ280" s="225"/>
      <c r="CK280" s="225"/>
      <c r="CL280" s="225"/>
      <c r="CM280" s="225"/>
      <c r="CN280" s="225"/>
      <c r="CO280" s="225"/>
      <c r="CP280" s="225"/>
      <c r="CQ280" s="225"/>
      <c r="CR280" s="225"/>
      <c r="CS280" s="225"/>
      <c r="CT280" s="225"/>
      <c r="CU280" s="225"/>
      <c r="CV280" s="225"/>
      <c r="CW280" s="225"/>
      <c r="CX280" s="225"/>
      <c r="CY280" s="225"/>
      <c r="CZ280" s="225"/>
      <c r="DA280" s="225"/>
      <c r="DB280" s="225"/>
    </row>
    <row r="281" spans="1:106" s="226" customFormat="1">
      <c r="A281" s="261"/>
      <c r="B281" s="235" t="s">
        <v>110</v>
      </c>
      <c r="C281" s="228" t="s">
        <v>5</v>
      </c>
      <c r="D281" s="229">
        <v>6</v>
      </c>
      <c r="E281" s="229"/>
      <c r="F281" s="230">
        <f t="shared" ref="F281" si="67">D281*E281</f>
        <v>0</v>
      </c>
      <c r="G281" s="225"/>
      <c r="H281" s="225"/>
      <c r="I281" s="225"/>
      <c r="J281" s="225"/>
      <c r="K281" s="225"/>
      <c r="L281" s="225"/>
      <c r="M281" s="225"/>
      <c r="N281" s="225"/>
      <c r="O281" s="225"/>
      <c r="P281" s="225"/>
      <c r="Q281" s="225"/>
      <c r="R281" s="225"/>
      <c r="S281" s="225"/>
      <c r="T281" s="225"/>
      <c r="U281" s="225"/>
      <c r="V281" s="225"/>
      <c r="W281" s="225"/>
      <c r="X281" s="225"/>
      <c r="Y281" s="225"/>
      <c r="Z281" s="225"/>
      <c r="AA281" s="225"/>
      <c r="AB281" s="225"/>
      <c r="AC281" s="225"/>
      <c r="AD281" s="225"/>
      <c r="AE281" s="225"/>
      <c r="AF281" s="225"/>
      <c r="AG281" s="225"/>
      <c r="AH281" s="225"/>
      <c r="AI281" s="225"/>
      <c r="AJ281" s="225"/>
      <c r="AK281" s="225"/>
      <c r="AL281" s="225"/>
      <c r="AM281" s="225"/>
      <c r="AN281" s="225"/>
      <c r="AO281" s="225"/>
      <c r="AP281" s="225"/>
      <c r="AQ281" s="225"/>
      <c r="AR281" s="225"/>
      <c r="AS281" s="225"/>
      <c r="AT281" s="225"/>
      <c r="AU281" s="225"/>
      <c r="AV281" s="225"/>
      <c r="AW281" s="225"/>
      <c r="AX281" s="225"/>
      <c r="AY281" s="225"/>
      <c r="AZ281" s="225"/>
      <c r="BA281" s="225"/>
      <c r="BB281" s="225"/>
      <c r="BC281" s="225"/>
      <c r="BD281" s="225"/>
      <c r="BE281" s="225"/>
      <c r="BF281" s="225"/>
      <c r="BG281" s="225"/>
      <c r="BH281" s="225"/>
      <c r="BI281" s="225"/>
      <c r="BJ281" s="225"/>
      <c r="BK281" s="225"/>
      <c r="BL281" s="225"/>
      <c r="BM281" s="225"/>
      <c r="BN281" s="225"/>
      <c r="BO281" s="225"/>
      <c r="BP281" s="225"/>
      <c r="BQ281" s="225"/>
      <c r="BR281" s="225"/>
      <c r="BS281" s="225"/>
      <c r="BT281" s="225"/>
      <c r="BU281" s="225"/>
      <c r="BV281" s="225"/>
      <c r="BW281" s="225"/>
      <c r="BX281" s="225"/>
      <c r="BY281" s="225"/>
      <c r="BZ281" s="225"/>
      <c r="CA281" s="225"/>
      <c r="CB281" s="225"/>
      <c r="CC281" s="225"/>
      <c r="CD281" s="225"/>
      <c r="CE281" s="225"/>
      <c r="CF281" s="225"/>
      <c r="CG281" s="225"/>
      <c r="CH281" s="225"/>
      <c r="CI281" s="225"/>
      <c r="CJ281" s="225"/>
      <c r="CK281" s="225"/>
      <c r="CL281" s="225"/>
      <c r="CM281" s="225"/>
      <c r="CN281" s="225"/>
      <c r="CO281" s="225"/>
      <c r="CP281" s="225"/>
      <c r="CQ281" s="225"/>
      <c r="CR281" s="225"/>
      <c r="CS281" s="225"/>
      <c r="CT281" s="225"/>
      <c r="CU281" s="225"/>
      <c r="CV281" s="225"/>
      <c r="CW281" s="225"/>
      <c r="CX281" s="225"/>
      <c r="CY281" s="225"/>
      <c r="CZ281" s="225"/>
      <c r="DA281" s="225"/>
      <c r="DB281" s="225"/>
    </row>
    <row r="282" spans="1:106" s="226" customFormat="1">
      <c r="A282" s="261"/>
      <c r="B282" s="235" t="s">
        <v>109</v>
      </c>
      <c r="C282" s="228" t="s">
        <v>5</v>
      </c>
      <c r="D282" s="229">
        <f>D248</f>
        <v>16.600000000000001</v>
      </c>
      <c r="E282" s="229"/>
      <c r="F282" s="230">
        <f>D282*E282</f>
        <v>0</v>
      </c>
      <c r="G282" s="225"/>
      <c r="H282" s="225"/>
      <c r="I282" s="225"/>
      <c r="J282" s="225"/>
      <c r="K282" s="225"/>
      <c r="L282" s="225"/>
      <c r="M282" s="225"/>
      <c r="N282" s="225"/>
      <c r="O282" s="225"/>
      <c r="P282" s="225"/>
      <c r="Q282" s="225"/>
      <c r="R282" s="225"/>
      <c r="S282" s="225"/>
      <c r="T282" s="225"/>
      <c r="U282" s="225"/>
      <c r="V282" s="225"/>
      <c r="W282" s="225"/>
      <c r="X282" s="225"/>
      <c r="Y282" s="225"/>
      <c r="Z282" s="225"/>
      <c r="AA282" s="225"/>
      <c r="AB282" s="225"/>
      <c r="AC282" s="225"/>
      <c r="AD282" s="225"/>
      <c r="AE282" s="225"/>
      <c r="AF282" s="225"/>
      <c r="AG282" s="225"/>
      <c r="AH282" s="225"/>
      <c r="AI282" s="225"/>
      <c r="AJ282" s="225"/>
      <c r="AK282" s="225"/>
      <c r="AL282" s="225"/>
      <c r="AM282" s="225"/>
      <c r="AN282" s="225"/>
      <c r="AO282" s="225"/>
      <c r="AP282" s="225"/>
      <c r="AQ282" s="225"/>
      <c r="AR282" s="225"/>
      <c r="AS282" s="225"/>
      <c r="AT282" s="225"/>
      <c r="AU282" s="225"/>
      <c r="AV282" s="225"/>
      <c r="AW282" s="225"/>
      <c r="AX282" s="225"/>
      <c r="AY282" s="225"/>
      <c r="AZ282" s="225"/>
      <c r="BA282" s="225"/>
      <c r="BB282" s="225"/>
      <c r="BC282" s="225"/>
      <c r="BD282" s="225"/>
      <c r="BE282" s="225"/>
      <c r="BF282" s="225"/>
      <c r="BG282" s="225"/>
      <c r="BH282" s="225"/>
      <c r="BI282" s="225"/>
      <c r="BJ282" s="225"/>
      <c r="BK282" s="225"/>
      <c r="BL282" s="225"/>
      <c r="BM282" s="225"/>
      <c r="BN282" s="225"/>
      <c r="BO282" s="225"/>
      <c r="BP282" s="225"/>
      <c r="BQ282" s="225"/>
      <c r="BR282" s="225"/>
      <c r="BS282" s="225"/>
      <c r="BT282" s="225"/>
      <c r="BU282" s="225"/>
      <c r="BV282" s="225"/>
      <c r="BW282" s="225"/>
      <c r="BX282" s="225"/>
      <c r="BY282" s="225"/>
      <c r="BZ282" s="225"/>
      <c r="CA282" s="225"/>
      <c r="CB282" s="225"/>
      <c r="CC282" s="225"/>
      <c r="CD282" s="225"/>
      <c r="CE282" s="225"/>
      <c r="CF282" s="225"/>
      <c r="CG282" s="225"/>
      <c r="CH282" s="225"/>
      <c r="CI282" s="225"/>
      <c r="CJ282" s="225"/>
      <c r="CK282" s="225"/>
      <c r="CL282" s="225"/>
      <c r="CM282" s="225"/>
      <c r="CN282" s="225"/>
      <c r="CO282" s="225"/>
      <c r="CP282" s="225"/>
      <c r="CQ282" s="225"/>
      <c r="CR282" s="225"/>
      <c r="CS282" s="225"/>
      <c r="CT282" s="225"/>
      <c r="CU282" s="225"/>
      <c r="CV282" s="225"/>
      <c r="CW282" s="225"/>
      <c r="CX282" s="225"/>
      <c r="CY282" s="225"/>
      <c r="CZ282" s="225"/>
      <c r="DA282" s="225"/>
      <c r="DB282" s="225"/>
    </row>
    <row r="283" spans="1:106" s="226" customFormat="1" ht="29.25">
      <c r="A283" s="261">
        <v>12</v>
      </c>
      <c r="B283" s="227" t="s">
        <v>226</v>
      </c>
      <c r="C283" s="228"/>
      <c r="D283" s="229"/>
      <c r="E283" s="229"/>
      <c r="F283" s="230"/>
      <c r="G283" s="225"/>
      <c r="H283" s="225"/>
      <c r="I283" s="225"/>
      <c r="J283" s="225"/>
      <c r="K283" s="225"/>
      <c r="L283" s="225"/>
      <c r="M283" s="225"/>
      <c r="N283" s="225"/>
      <c r="O283" s="225"/>
      <c r="P283" s="225"/>
      <c r="Q283" s="225"/>
      <c r="R283" s="225"/>
      <c r="S283" s="225"/>
      <c r="T283" s="225"/>
      <c r="U283" s="225"/>
      <c r="V283" s="225"/>
      <c r="W283" s="225"/>
      <c r="X283" s="225"/>
      <c r="Y283" s="225"/>
      <c r="Z283" s="225"/>
      <c r="AA283" s="225"/>
      <c r="AB283" s="225"/>
      <c r="AC283" s="225"/>
      <c r="AD283" s="225"/>
      <c r="AE283" s="225"/>
      <c r="AF283" s="225"/>
      <c r="AG283" s="225"/>
      <c r="AH283" s="225"/>
      <c r="AI283" s="225"/>
      <c r="AJ283" s="225"/>
      <c r="AK283" s="225"/>
      <c r="AL283" s="225"/>
      <c r="AM283" s="225"/>
      <c r="AN283" s="225"/>
      <c r="AO283" s="225"/>
      <c r="AP283" s="225"/>
      <c r="AQ283" s="225"/>
      <c r="AR283" s="225"/>
      <c r="AS283" s="225"/>
      <c r="AT283" s="225"/>
      <c r="AU283" s="225"/>
      <c r="AV283" s="225"/>
      <c r="AW283" s="225"/>
      <c r="AX283" s="225"/>
      <c r="AY283" s="225"/>
      <c r="AZ283" s="225"/>
      <c r="BA283" s="225"/>
      <c r="BB283" s="225"/>
      <c r="BC283" s="225"/>
      <c r="BD283" s="225"/>
      <c r="BE283" s="225"/>
      <c r="BF283" s="225"/>
      <c r="BG283" s="225"/>
      <c r="BH283" s="225"/>
      <c r="BI283" s="225"/>
      <c r="BJ283" s="225"/>
      <c r="BK283" s="225"/>
      <c r="BL283" s="225"/>
      <c r="BM283" s="225"/>
      <c r="BN283" s="225"/>
      <c r="BO283" s="225"/>
      <c r="BP283" s="225"/>
      <c r="BQ283" s="225"/>
      <c r="BR283" s="225"/>
      <c r="BS283" s="225"/>
      <c r="BT283" s="225"/>
      <c r="BU283" s="225"/>
      <c r="BV283" s="225"/>
      <c r="BW283" s="225"/>
      <c r="BX283" s="225"/>
      <c r="BY283" s="225"/>
      <c r="BZ283" s="225"/>
      <c r="CA283" s="225"/>
      <c r="CB283" s="225"/>
      <c r="CC283" s="225"/>
      <c r="CD283" s="225"/>
      <c r="CE283" s="225"/>
      <c r="CF283" s="225"/>
      <c r="CG283" s="225"/>
      <c r="CH283" s="225"/>
      <c r="CI283" s="225"/>
      <c r="CJ283" s="225"/>
      <c r="CK283" s="225"/>
      <c r="CL283" s="225"/>
      <c r="CM283" s="225"/>
      <c r="CN283" s="225"/>
      <c r="CO283" s="225"/>
      <c r="CP283" s="225"/>
      <c r="CQ283" s="225"/>
      <c r="CR283" s="225"/>
      <c r="CS283" s="225"/>
      <c r="CT283" s="225"/>
      <c r="CU283" s="225"/>
      <c r="CV283" s="225"/>
      <c r="CW283" s="225"/>
      <c r="CX283" s="225"/>
      <c r="CY283" s="225"/>
      <c r="CZ283" s="225"/>
      <c r="DA283" s="225"/>
      <c r="DB283" s="225"/>
    </row>
    <row r="284" spans="1:106" s="226" customFormat="1">
      <c r="A284" s="261"/>
      <c r="B284" s="235" t="s">
        <v>111</v>
      </c>
      <c r="C284" s="228" t="s">
        <v>5</v>
      </c>
      <c r="D284" s="229">
        <f>D281</f>
        <v>6</v>
      </c>
      <c r="E284" s="229"/>
      <c r="F284" s="230">
        <f t="shared" ref="F284" si="68">D284*E284</f>
        <v>0</v>
      </c>
      <c r="G284" s="225"/>
      <c r="H284" s="225"/>
      <c r="I284" s="225"/>
      <c r="J284" s="225"/>
      <c r="K284" s="225"/>
      <c r="L284" s="225"/>
      <c r="M284" s="225"/>
      <c r="N284" s="225"/>
      <c r="O284" s="225"/>
      <c r="P284" s="225"/>
      <c r="Q284" s="225"/>
      <c r="R284" s="225"/>
      <c r="S284" s="225"/>
      <c r="T284" s="225"/>
      <c r="U284" s="225"/>
      <c r="V284" s="225"/>
      <c r="W284" s="225"/>
      <c r="X284" s="225"/>
      <c r="Y284" s="225"/>
      <c r="Z284" s="225"/>
      <c r="AA284" s="225"/>
      <c r="AB284" s="225"/>
      <c r="AC284" s="225"/>
      <c r="AD284" s="225"/>
      <c r="AE284" s="225"/>
      <c r="AF284" s="225"/>
      <c r="AG284" s="225"/>
      <c r="AH284" s="225"/>
      <c r="AI284" s="225"/>
      <c r="AJ284" s="225"/>
      <c r="AK284" s="225"/>
      <c r="AL284" s="225"/>
      <c r="AM284" s="225"/>
      <c r="AN284" s="225"/>
      <c r="AO284" s="225"/>
      <c r="AP284" s="225"/>
      <c r="AQ284" s="225"/>
      <c r="AR284" s="225"/>
      <c r="AS284" s="225"/>
      <c r="AT284" s="225"/>
      <c r="AU284" s="225"/>
      <c r="AV284" s="225"/>
      <c r="AW284" s="225"/>
      <c r="AX284" s="225"/>
      <c r="AY284" s="225"/>
      <c r="AZ284" s="225"/>
      <c r="BA284" s="225"/>
      <c r="BB284" s="225"/>
      <c r="BC284" s="225"/>
      <c r="BD284" s="225"/>
      <c r="BE284" s="225"/>
      <c r="BF284" s="225"/>
      <c r="BG284" s="225"/>
      <c r="BH284" s="225"/>
      <c r="BI284" s="225"/>
      <c r="BJ284" s="225"/>
      <c r="BK284" s="225"/>
      <c r="BL284" s="225"/>
      <c r="BM284" s="225"/>
      <c r="BN284" s="225"/>
      <c r="BO284" s="225"/>
      <c r="BP284" s="225"/>
      <c r="BQ284" s="225"/>
      <c r="BR284" s="225"/>
      <c r="BS284" s="225"/>
      <c r="BT284" s="225"/>
      <c r="BU284" s="225"/>
      <c r="BV284" s="225"/>
      <c r="BW284" s="225"/>
      <c r="BX284" s="225"/>
      <c r="BY284" s="225"/>
      <c r="BZ284" s="225"/>
      <c r="CA284" s="225"/>
      <c r="CB284" s="225"/>
      <c r="CC284" s="225"/>
      <c r="CD284" s="225"/>
      <c r="CE284" s="225"/>
      <c r="CF284" s="225"/>
      <c r="CG284" s="225"/>
      <c r="CH284" s="225"/>
      <c r="CI284" s="225"/>
      <c r="CJ284" s="225"/>
      <c r="CK284" s="225"/>
      <c r="CL284" s="225"/>
      <c r="CM284" s="225"/>
      <c r="CN284" s="225"/>
      <c r="CO284" s="225"/>
      <c r="CP284" s="225"/>
      <c r="CQ284" s="225"/>
      <c r="CR284" s="225"/>
      <c r="CS284" s="225"/>
      <c r="CT284" s="225"/>
      <c r="CU284" s="225"/>
      <c r="CV284" s="225"/>
      <c r="CW284" s="225"/>
      <c r="CX284" s="225"/>
      <c r="CY284" s="225"/>
      <c r="CZ284" s="225"/>
      <c r="DA284" s="225"/>
      <c r="DB284" s="225"/>
    </row>
    <row r="285" spans="1:106" s="226" customFormat="1" ht="28.5">
      <c r="A285" s="261">
        <v>13</v>
      </c>
      <c r="B285" s="242" t="s">
        <v>183</v>
      </c>
      <c r="C285" s="238"/>
      <c r="D285" s="239"/>
      <c r="E285" s="240"/>
      <c r="F285" s="241"/>
      <c r="G285" s="225"/>
      <c r="H285" s="225"/>
      <c r="I285" s="225"/>
      <c r="J285" s="225"/>
      <c r="K285" s="225"/>
      <c r="L285" s="225"/>
      <c r="M285" s="225"/>
      <c r="N285" s="225"/>
      <c r="O285" s="225"/>
      <c r="P285" s="225"/>
      <c r="Q285" s="225"/>
      <c r="R285" s="225"/>
      <c r="S285" s="225"/>
      <c r="T285" s="225"/>
      <c r="U285" s="225"/>
      <c r="V285" s="225"/>
      <c r="W285" s="225"/>
      <c r="X285" s="225"/>
      <c r="Y285" s="225"/>
      <c r="Z285" s="225"/>
      <c r="AA285" s="225"/>
      <c r="AB285" s="225"/>
      <c r="AC285" s="225"/>
      <c r="AD285" s="225"/>
      <c r="AE285" s="225"/>
      <c r="AF285" s="225"/>
      <c r="AG285" s="225"/>
      <c r="AH285" s="225"/>
      <c r="AI285" s="225"/>
      <c r="AJ285" s="225"/>
      <c r="AK285" s="225"/>
      <c r="AL285" s="225"/>
      <c r="AM285" s="225"/>
      <c r="AN285" s="225"/>
      <c r="AO285" s="225"/>
      <c r="AP285" s="225"/>
      <c r="AQ285" s="225"/>
      <c r="AR285" s="225"/>
      <c r="AS285" s="225"/>
      <c r="AT285" s="225"/>
      <c r="AU285" s="225"/>
      <c r="AV285" s="225"/>
      <c r="AW285" s="225"/>
      <c r="AX285" s="225"/>
      <c r="AY285" s="225"/>
      <c r="AZ285" s="225"/>
      <c r="BA285" s="225"/>
      <c r="BB285" s="225"/>
      <c r="BC285" s="225"/>
      <c r="BD285" s="225"/>
      <c r="BE285" s="225"/>
      <c r="BF285" s="225"/>
      <c r="BG285" s="225"/>
      <c r="BH285" s="225"/>
      <c r="BI285" s="225"/>
      <c r="BJ285" s="225"/>
      <c r="BK285" s="225"/>
      <c r="BL285" s="225"/>
      <c r="BM285" s="225"/>
      <c r="BN285" s="225"/>
      <c r="BO285" s="225"/>
      <c r="BP285" s="225"/>
      <c r="BQ285" s="225"/>
      <c r="BR285" s="225"/>
      <c r="BS285" s="225"/>
      <c r="BT285" s="225"/>
      <c r="BU285" s="225"/>
      <c r="BV285" s="225"/>
      <c r="BW285" s="225"/>
      <c r="BX285" s="225"/>
      <c r="BY285" s="225"/>
      <c r="BZ285" s="225"/>
      <c r="CA285" s="225"/>
      <c r="CB285" s="225"/>
      <c r="CC285" s="225"/>
      <c r="CD285" s="225"/>
      <c r="CE285" s="225"/>
      <c r="CF285" s="225"/>
      <c r="CG285" s="225"/>
      <c r="CH285" s="225"/>
      <c r="CI285" s="225"/>
      <c r="CJ285" s="225"/>
      <c r="CK285" s="225"/>
      <c r="CL285" s="225"/>
      <c r="CM285" s="225"/>
      <c r="CN285" s="225"/>
      <c r="CO285" s="225"/>
      <c r="CP285" s="225"/>
      <c r="CQ285" s="225"/>
      <c r="CR285" s="225"/>
      <c r="CS285" s="225"/>
      <c r="CT285" s="225"/>
      <c r="CU285" s="225"/>
      <c r="CV285" s="225"/>
      <c r="CW285" s="225"/>
      <c r="CX285" s="225"/>
      <c r="CY285" s="225"/>
      <c r="CZ285" s="225"/>
      <c r="DA285" s="225"/>
      <c r="DB285" s="225"/>
    </row>
    <row r="286" spans="1:106" s="226" customFormat="1" ht="45">
      <c r="A286" s="261"/>
      <c r="B286" s="236" t="s">
        <v>112</v>
      </c>
      <c r="C286" s="228"/>
      <c r="D286" s="229"/>
      <c r="E286" s="229"/>
      <c r="F286" s="230"/>
      <c r="G286" s="225"/>
      <c r="H286" s="225"/>
      <c r="I286" s="225"/>
      <c r="J286" s="225"/>
      <c r="K286" s="225"/>
      <c r="L286" s="225"/>
      <c r="M286" s="225"/>
      <c r="N286" s="225"/>
      <c r="O286" s="225"/>
      <c r="P286" s="225"/>
      <c r="Q286" s="225"/>
      <c r="R286" s="225"/>
      <c r="S286" s="225"/>
      <c r="T286" s="225"/>
      <c r="U286" s="225"/>
      <c r="V286" s="225"/>
      <c r="W286" s="225"/>
      <c r="X286" s="225"/>
      <c r="Y286" s="225"/>
      <c r="Z286" s="225"/>
      <c r="AA286" s="225"/>
      <c r="AB286" s="225"/>
      <c r="AC286" s="225"/>
      <c r="AD286" s="225"/>
      <c r="AE286" s="225"/>
      <c r="AF286" s="225"/>
      <c r="AG286" s="225"/>
      <c r="AH286" s="225"/>
      <c r="AI286" s="225"/>
      <c r="AJ286" s="225"/>
      <c r="AK286" s="225"/>
      <c r="AL286" s="225"/>
      <c r="AM286" s="225"/>
      <c r="AN286" s="225"/>
      <c r="AO286" s="225"/>
      <c r="AP286" s="225"/>
      <c r="AQ286" s="225"/>
      <c r="AR286" s="225"/>
      <c r="AS286" s="225"/>
      <c r="AT286" s="225"/>
      <c r="AU286" s="225"/>
      <c r="AV286" s="225"/>
      <c r="AW286" s="225"/>
      <c r="AX286" s="225"/>
      <c r="AY286" s="225"/>
      <c r="AZ286" s="225"/>
      <c r="BA286" s="225"/>
      <c r="BB286" s="225"/>
      <c r="BC286" s="225"/>
      <c r="BD286" s="225"/>
      <c r="BE286" s="225"/>
      <c r="BF286" s="225"/>
      <c r="BG286" s="225"/>
      <c r="BH286" s="225"/>
      <c r="BI286" s="225"/>
      <c r="BJ286" s="225"/>
      <c r="BK286" s="225"/>
      <c r="BL286" s="225"/>
      <c r="BM286" s="225"/>
      <c r="BN286" s="225"/>
      <c r="BO286" s="225"/>
      <c r="BP286" s="225"/>
      <c r="BQ286" s="225"/>
      <c r="BR286" s="225"/>
      <c r="BS286" s="225"/>
      <c r="BT286" s="225"/>
      <c r="BU286" s="225"/>
      <c r="BV286" s="225"/>
      <c r="BW286" s="225"/>
      <c r="BX286" s="225"/>
      <c r="BY286" s="225"/>
      <c r="BZ286" s="225"/>
      <c r="CA286" s="225"/>
      <c r="CB286" s="225"/>
      <c r="CC286" s="225"/>
      <c r="CD286" s="225"/>
      <c r="CE286" s="225"/>
      <c r="CF286" s="225"/>
      <c r="CG286" s="225"/>
      <c r="CH286" s="225"/>
      <c r="CI286" s="225"/>
      <c r="CJ286" s="225"/>
      <c r="CK286" s="225"/>
      <c r="CL286" s="225"/>
      <c r="CM286" s="225"/>
      <c r="CN286" s="225"/>
      <c r="CO286" s="225"/>
      <c r="CP286" s="225"/>
      <c r="CQ286" s="225"/>
      <c r="CR286" s="225"/>
      <c r="CS286" s="225"/>
      <c r="CT286" s="225"/>
      <c r="CU286" s="225"/>
      <c r="CV286" s="225"/>
      <c r="CW286" s="225"/>
      <c r="CX286" s="225"/>
      <c r="CY286" s="225"/>
      <c r="CZ286" s="225"/>
      <c r="DA286" s="225"/>
      <c r="DB286" s="225"/>
    </row>
    <row r="287" spans="1:106" s="226" customFormat="1">
      <c r="A287" s="261"/>
      <c r="B287" s="236" t="s">
        <v>113</v>
      </c>
      <c r="C287" s="228" t="s">
        <v>6</v>
      </c>
      <c r="D287" s="229">
        <v>3</v>
      </c>
      <c r="E287" s="229"/>
      <c r="F287" s="230">
        <f>D287*E287</f>
        <v>0</v>
      </c>
      <c r="G287" s="225"/>
      <c r="H287" s="225"/>
      <c r="I287" s="225"/>
      <c r="J287" s="225"/>
      <c r="K287" s="225"/>
      <c r="L287" s="225"/>
      <c r="M287" s="225"/>
      <c r="N287" s="225"/>
      <c r="O287" s="225"/>
      <c r="P287" s="225"/>
      <c r="Q287" s="225"/>
      <c r="R287" s="225"/>
      <c r="S287" s="225"/>
      <c r="T287" s="225"/>
      <c r="U287" s="225"/>
      <c r="V287" s="225"/>
      <c r="W287" s="225"/>
      <c r="X287" s="225"/>
      <c r="Y287" s="225"/>
      <c r="Z287" s="225"/>
      <c r="AA287" s="225"/>
      <c r="AB287" s="225"/>
      <c r="AC287" s="225"/>
      <c r="AD287" s="225"/>
      <c r="AE287" s="225"/>
      <c r="AF287" s="225"/>
      <c r="AG287" s="225"/>
      <c r="AH287" s="225"/>
      <c r="AI287" s="225"/>
      <c r="AJ287" s="225"/>
      <c r="AK287" s="225"/>
      <c r="AL287" s="225"/>
      <c r="AM287" s="225"/>
      <c r="AN287" s="225"/>
      <c r="AO287" s="225"/>
      <c r="AP287" s="225"/>
      <c r="AQ287" s="225"/>
      <c r="AR287" s="225"/>
      <c r="AS287" s="225"/>
      <c r="AT287" s="225"/>
      <c r="AU287" s="225"/>
      <c r="AV287" s="225"/>
      <c r="AW287" s="225"/>
      <c r="AX287" s="225"/>
      <c r="AY287" s="225"/>
      <c r="AZ287" s="225"/>
      <c r="BA287" s="225"/>
      <c r="BB287" s="225"/>
      <c r="BC287" s="225"/>
      <c r="BD287" s="225"/>
      <c r="BE287" s="225"/>
      <c r="BF287" s="225"/>
      <c r="BG287" s="225"/>
      <c r="BH287" s="225"/>
      <c r="BI287" s="225"/>
      <c r="BJ287" s="225"/>
      <c r="BK287" s="225"/>
      <c r="BL287" s="225"/>
      <c r="BM287" s="225"/>
      <c r="BN287" s="225"/>
      <c r="BO287" s="225"/>
      <c r="BP287" s="225"/>
      <c r="BQ287" s="225"/>
      <c r="BR287" s="225"/>
      <c r="BS287" s="225"/>
      <c r="BT287" s="225"/>
      <c r="BU287" s="225"/>
      <c r="BV287" s="225"/>
      <c r="BW287" s="225"/>
      <c r="BX287" s="225"/>
      <c r="BY287" s="225"/>
      <c r="BZ287" s="225"/>
      <c r="CA287" s="225"/>
      <c r="CB287" s="225"/>
      <c r="CC287" s="225"/>
      <c r="CD287" s="225"/>
      <c r="CE287" s="225"/>
      <c r="CF287" s="225"/>
      <c r="CG287" s="225"/>
      <c r="CH287" s="225"/>
      <c r="CI287" s="225"/>
      <c r="CJ287" s="225"/>
      <c r="CK287" s="225"/>
      <c r="CL287" s="225"/>
      <c r="CM287" s="225"/>
      <c r="CN287" s="225"/>
      <c r="CO287" s="225"/>
      <c r="CP287" s="225"/>
      <c r="CQ287" s="225"/>
      <c r="CR287" s="225"/>
      <c r="CS287" s="225"/>
      <c r="CT287" s="225"/>
      <c r="CU287" s="225"/>
      <c r="CV287" s="225"/>
      <c r="CW287" s="225"/>
      <c r="CX287" s="225"/>
      <c r="CY287" s="225"/>
      <c r="CZ287" s="225"/>
      <c r="DA287" s="225"/>
      <c r="DB287" s="225"/>
    </row>
    <row r="288" spans="1:106" s="226" customFormat="1" ht="28.5">
      <c r="A288" s="261">
        <v>14</v>
      </c>
      <c r="B288" s="242" t="s">
        <v>184</v>
      </c>
      <c r="C288" s="238"/>
      <c r="D288" s="239"/>
      <c r="E288" s="229"/>
      <c r="F288" s="230"/>
      <c r="G288" s="225"/>
      <c r="H288" s="225"/>
      <c r="I288" s="225"/>
      <c r="J288" s="225"/>
      <c r="K288" s="225"/>
      <c r="L288" s="225"/>
      <c r="M288" s="225"/>
      <c r="N288" s="225"/>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225"/>
      <c r="AN288" s="225"/>
      <c r="AO288" s="225"/>
      <c r="AP288" s="225"/>
      <c r="AQ288" s="225"/>
      <c r="AR288" s="225"/>
      <c r="AS288" s="225"/>
      <c r="AT288" s="225"/>
      <c r="AU288" s="225"/>
      <c r="AV288" s="225"/>
      <c r="AW288" s="225"/>
      <c r="AX288" s="225"/>
      <c r="AY288" s="225"/>
      <c r="AZ288" s="225"/>
      <c r="BA288" s="225"/>
      <c r="BB288" s="225"/>
      <c r="BC288" s="225"/>
      <c r="BD288" s="225"/>
      <c r="BE288" s="225"/>
      <c r="BF288" s="225"/>
      <c r="BG288" s="225"/>
      <c r="BH288" s="225"/>
      <c r="BI288" s="225"/>
      <c r="BJ288" s="225"/>
      <c r="BK288" s="225"/>
      <c r="BL288" s="225"/>
      <c r="BM288" s="225"/>
      <c r="BN288" s="225"/>
      <c r="BO288" s="225"/>
      <c r="BP288" s="225"/>
      <c r="BQ288" s="225"/>
      <c r="BR288" s="225"/>
      <c r="BS288" s="225"/>
      <c r="BT288" s="225"/>
      <c r="BU288" s="225"/>
      <c r="BV288" s="225"/>
      <c r="BW288" s="225"/>
      <c r="BX288" s="225"/>
      <c r="BY288" s="225"/>
      <c r="BZ288" s="225"/>
      <c r="CA288" s="225"/>
      <c r="CB288" s="225"/>
      <c r="CC288" s="225"/>
      <c r="CD288" s="225"/>
      <c r="CE288" s="225"/>
      <c r="CF288" s="225"/>
      <c r="CG288" s="225"/>
      <c r="CH288" s="225"/>
      <c r="CI288" s="225"/>
      <c r="CJ288" s="225"/>
      <c r="CK288" s="225"/>
      <c r="CL288" s="225"/>
      <c r="CM288" s="225"/>
      <c r="CN288" s="225"/>
      <c r="CO288" s="225"/>
      <c r="CP288" s="225"/>
      <c r="CQ288" s="225"/>
      <c r="CR288" s="225"/>
      <c r="CS288" s="225"/>
      <c r="CT288" s="225"/>
      <c r="CU288" s="225"/>
      <c r="CV288" s="225"/>
      <c r="CW288" s="225"/>
      <c r="CX288" s="225"/>
      <c r="CY288" s="225"/>
      <c r="CZ288" s="225"/>
      <c r="DA288" s="225"/>
      <c r="DB288" s="225"/>
    </row>
    <row r="289" spans="1:106" s="226" customFormat="1">
      <c r="A289" s="261"/>
      <c r="B289" s="236" t="s">
        <v>114</v>
      </c>
      <c r="C289" s="228" t="s">
        <v>6</v>
      </c>
      <c r="D289" s="229">
        <v>1</v>
      </c>
      <c r="E289" s="229"/>
      <c r="F289" s="230">
        <f>D289*E289</f>
        <v>0</v>
      </c>
      <c r="G289" s="225"/>
      <c r="H289" s="225"/>
      <c r="I289" s="225"/>
      <c r="J289" s="225"/>
      <c r="K289" s="225"/>
      <c r="L289" s="225"/>
      <c r="M289" s="225"/>
      <c r="N289" s="225"/>
      <c r="O289" s="225"/>
      <c r="P289" s="225"/>
      <c r="Q289" s="225"/>
      <c r="R289" s="225"/>
      <c r="S289" s="225"/>
      <c r="T289" s="225"/>
      <c r="U289" s="225"/>
      <c r="V289" s="225"/>
      <c r="W289" s="225"/>
      <c r="X289" s="225"/>
      <c r="Y289" s="225"/>
      <c r="Z289" s="225"/>
      <c r="AA289" s="225"/>
      <c r="AB289" s="225"/>
      <c r="AC289" s="225"/>
      <c r="AD289" s="225"/>
      <c r="AE289" s="225"/>
      <c r="AF289" s="225"/>
      <c r="AG289" s="225"/>
      <c r="AH289" s="225"/>
      <c r="AI289" s="225"/>
      <c r="AJ289" s="225"/>
      <c r="AK289" s="225"/>
      <c r="AL289" s="225"/>
      <c r="AM289" s="225"/>
      <c r="AN289" s="225"/>
      <c r="AO289" s="225"/>
      <c r="AP289" s="225"/>
      <c r="AQ289" s="225"/>
      <c r="AR289" s="225"/>
      <c r="AS289" s="225"/>
      <c r="AT289" s="225"/>
      <c r="AU289" s="225"/>
      <c r="AV289" s="225"/>
      <c r="AW289" s="225"/>
      <c r="AX289" s="225"/>
      <c r="AY289" s="225"/>
      <c r="AZ289" s="225"/>
      <c r="BA289" s="225"/>
      <c r="BB289" s="225"/>
      <c r="BC289" s="225"/>
      <c r="BD289" s="225"/>
      <c r="BE289" s="225"/>
      <c r="BF289" s="225"/>
      <c r="BG289" s="225"/>
      <c r="BH289" s="225"/>
      <c r="BI289" s="225"/>
      <c r="BJ289" s="225"/>
      <c r="BK289" s="225"/>
      <c r="BL289" s="225"/>
      <c r="BM289" s="225"/>
      <c r="BN289" s="225"/>
      <c r="BO289" s="225"/>
      <c r="BP289" s="225"/>
      <c r="BQ289" s="225"/>
      <c r="BR289" s="225"/>
      <c r="BS289" s="225"/>
      <c r="BT289" s="225"/>
      <c r="BU289" s="225"/>
      <c r="BV289" s="225"/>
      <c r="BW289" s="225"/>
      <c r="BX289" s="225"/>
      <c r="BY289" s="225"/>
      <c r="BZ289" s="225"/>
      <c r="CA289" s="225"/>
      <c r="CB289" s="225"/>
      <c r="CC289" s="225"/>
      <c r="CD289" s="225"/>
      <c r="CE289" s="225"/>
      <c r="CF289" s="225"/>
      <c r="CG289" s="225"/>
      <c r="CH289" s="225"/>
      <c r="CI289" s="225"/>
      <c r="CJ289" s="225"/>
      <c r="CK289" s="225"/>
      <c r="CL289" s="225"/>
      <c r="CM289" s="225"/>
      <c r="CN289" s="225"/>
      <c r="CO289" s="225"/>
      <c r="CP289" s="225"/>
      <c r="CQ289" s="225"/>
      <c r="CR289" s="225"/>
      <c r="CS289" s="225"/>
      <c r="CT289" s="225"/>
      <c r="CU289" s="225"/>
      <c r="CV289" s="225"/>
      <c r="CW289" s="225"/>
      <c r="CX289" s="225"/>
      <c r="CY289" s="225"/>
      <c r="CZ289" s="225"/>
      <c r="DA289" s="225"/>
      <c r="DB289" s="225"/>
    </row>
    <row r="290" spans="1:106" s="226" customFormat="1">
      <c r="A290" s="261">
        <v>15</v>
      </c>
      <c r="B290" s="242" t="s">
        <v>115</v>
      </c>
      <c r="C290" s="238"/>
      <c r="D290" s="239"/>
      <c r="E290" s="240"/>
      <c r="F290" s="241"/>
      <c r="G290" s="225"/>
      <c r="H290" s="225"/>
      <c r="I290" s="225"/>
      <c r="J290" s="225"/>
      <c r="K290" s="225"/>
      <c r="L290" s="225"/>
      <c r="M290" s="225"/>
      <c r="N290" s="225"/>
      <c r="O290" s="225"/>
      <c r="P290" s="225"/>
      <c r="Q290" s="225"/>
      <c r="R290" s="225"/>
      <c r="S290" s="225"/>
      <c r="T290" s="225"/>
      <c r="U290" s="225"/>
      <c r="V290" s="225"/>
      <c r="W290" s="225"/>
      <c r="X290" s="225"/>
      <c r="Y290" s="225"/>
      <c r="Z290" s="225"/>
      <c r="AA290" s="225"/>
      <c r="AB290" s="225"/>
      <c r="AC290" s="225"/>
      <c r="AD290" s="225"/>
      <c r="AE290" s="225"/>
      <c r="AF290" s="225"/>
      <c r="AG290" s="225"/>
      <c r="AH290" s="225"/>
      <c r="AI290" s="225"/>
      <c r="AJ290" s="225"/>
      <c r="AK290" s="225"/>
      <c r="AL290" s="225"/>
      <c r="AM290" s="225"/>
      <c r="AN290" s="225"/>
      <c r="AO290" s="225"/>
      <c r="AP290" s="225"/>
      <c r="AQ290" s="225"/>
      <c r="AR290" s="225"/>
      <c r="AS290" s="225"/>
      <c r="AT290" s="225"/>
      <c r="AU290" s="225"/>
      <c r="AV290" s="225"/>
      <c r="AW290" s="225"/>
      <c r="AX290" s="225"/>
      <c r="AY290" s="225"/>
      <c r="AZ290" s="225"/>
      <c r="BA290" s="225"/>
      <c r="BB290" s="225"/>
      <c r="BC290" s="225"/>
      <c r="BD290" s="225"/>
      <c r="BE290" s="225"/>
      <c r="BF290" s="225"/>
      <c r="BG290" s="225"/>
      <c r="BH290" s="225"/>
      <c r="BI290" s="225"/>
      <c r="BJ290" s="225"/>
      <c r="BK290" s="225"/>
      <c r="BL290" s="225"/>
      <c r="BM290" s="225"/>
      <c r="BN290" s="225"/>
      <c r="BO290" s="225"/>
      <c r="BP290" s="225"/>
      <c r="BQ290" s="225"/>
      <c r="BR290" s="225"/>
      <c r="BS290" s="225"/>
      <c r="BT290" s="225"/>
      <c r="BU290" s="225"/>
      <c r="BV290" s="225"/>
      <c r="BW290" s="225"/>
      <c r="BX290" s="225"/>
      <c r="BY290" s="225"/>
      <c r="BZ290" s="225"/>
      <c r="CA290" s="225"/>
      <c r="CB290" s="225"/>
      <c r="CC290" s="225"/>
      <c r="CD290" s="225"/>
      <c r="CE290" s="225"/>
      <c r="CF290" s="225"/>
      <c r="CG290" s="225"/>
      <c r="CH290" s="225"/>
      <c r="CI290" s="225"/>
      <c r="CJ290" s="225"/>
      <c r="CK290" s="225"/>
      <c r="CL290" s="225"/>
      <c r="CM290" s="225"/>
      <c r="CN290" s="225"/>
      <c r="CO290" s="225"/>
      <c r="CP290" s="225"/>
      <c r="CQ290" s="225"/>
      <c r="CR290" s="225"/>
      <c r="CS290" s="225"/>
      <c r="CT290" s="225"/>
      <c r="CU290" s="225"/>
      <c r="CV290" s="225"/>
      <c r="CW290" s="225"/>
      <c r="CX290" s="225"/>
      <c r="CY290" s="225"/>
      <c r="CZ290" s="225"/>
      <c r="DA290" s="225"/>
      <c r="DB290" s="225"/>
    </row>
    <row r="291" spans="1:106" s="226" customFormat="1" ht="15" customHeight="1">
      <c r="A291" s="261"/>
      <c r="B291" s="231" t="s">
        <v>116</v>
      </c>
      <c r="C291" s="238"/>
      <c r="D291" s="239"/>
      <c r="E291" s="240"/>
      <c r="F291" s="241"/>
      <c r="G291" s="225"/>
      <c r="H291" s="225"/>
      <c r="I291" s="225"/>
      <c r="J291" s="225"/>
      <c r="K291" s="225"/>
      <c r="L291" s="225"/>
      <c r="M291" s="225"/>
      <c r="N291" s="225"/>
      <c r="O291" s="225"/>
      <c r="P291" s="225"/>
      <c r="Q291" s="225"/>
      <c r="R291" s="225"/>
      <c r="S291" s="225"/>
      <c r="T291" s="225"/>
      <c r="U291" s="225"/>
      <c r="V291" s="225"/>
      <c r="W291" s="225"/>
      <c r="X291" s="225"/>
      <c r="Y291" s="225"/>
      <c r="Z291" s="225"/>
      <c r="AA291" s="225"/>
      <c r="AB291" s="225"/>
      <c r="AC291" s="225"/>
      <c r="AD291" s="225"/>
      <c r="AE291" s="225"/>
      <c r="AF291" s="225"/>
      <c r="AG291" s="225"/>
      <c r="AH291" s="225"/>
      <c r="AI291" s="225"/>
      <c r="AJ291" s="225"/>
      <c r="AK291" s="225"/>
      <c r="AL291" s="225"/>
      <c r="AM291" s="225"/>
      <c r="AN291" s="225"/>
      <c r="AO291" s="225"/>
      <c r="AP291" s="225"/>
      <c r="AQ291" s="225"/>
      <c r="AR291" s="225"/>
      <c r="AS291" s="225"/>
      <c r="AT291" s="225"/>
      <c r="AU291" s="225"/>
      <c r="AV291" s="225"/>
      <c r="AW291" s="225"/>
      <c r="AX291" s="225"/>
      <c r="AY291" s="225"/>
      <c r="AZ291" s="225"/>
      <c r="BA291" s="225"/>
      <c r="BB291" s="225"/>
      <c r="BC291" s="225"/>
      <c r="BD291" s="225"/>
      <c r="BE291" s="225"/>
      <c r="BF291" s="225"/>
      <c r="BG291" s="225"/>
      <c r="BH291" s="225"/>
      <c r="BI291" s="225"/>
      <c r="BJ291" s="225"/>
      <c r="BK291" s="225"/>
      <c r="BL291" s="225"/>
      <c r="BM291" s="225"/>
      <c r="BN291" s="225"/>
      <c r="BO291" s="225"/>
      <c r="BP291" s="225"/>
      <c r="BQ291" s="225"/>
      <c r="BR291" s="225"/>
      <c r="BS291" s="225"/>
      <c r="BT291" s="225"/>
      <c r="BU291" s="225"/>
      <c r="BV291" s="225"/>
      <c r="BW291" s="225"/>
      <c r="BX291" s="225"/>
      <c r="BY291" s="225"/>
      <c r="BZ291" s="225"/>
      <c r="CA291" s="225"/>
      <c r="CB291" s="225"/>
      <c r="CC291" s="225"/>
      <c r="CD291" s="225"/>
      <c r="CE291" s="225"/>
      <c r="CF291" s="225"/>
      <c r="CG291" s="225"/>
      <c r="CH291" s="225"/>
      <c r="CI291" s="225"/>
      <c r="CJ291" s="225"/>
      <c r="CK291" s="225"/>
      <c r="CL291" s="225"/>
      <c r="CM291" s="225"/>
      <c r="CN291" s="225"/>
      <c r="CO291" s="225"/>
      <c r="CP291" s="225"/>
      <c r="CQ291" s="225"/>
      <c r="CR291" s="225"/>
      <c r="CS291" s="225"/>
      <c r="CT291" s="225"/>
      <c r="CU291" s="225"/>
      <c r="CV291" s="225"/>
      <c r="CW291" s="225"/>
      <c r="CX291" s="225"/>
      <c r="CY291" s="225"/>
      <c r="CZ291" s="225"/>
      <c r="DA291" s="225"/>
      <c r="DB291" s="225"/>
    </row>
    <row r="292" spans="1:106" s="226" customFormat="1">
      <c r="A292" s="261"/>
      <c r="B292" s="236" t="s">
        <v>117</v>
      </c>
      <c r="C292" s="228" t="s">
        <v>6</v>
      </c>
      <c r="D292" s="229">
        <v>4</v>
      </c>
      <c r="E292" s="229"/>
      <c r="F292" s="230">
        <f t="shared" ref="F292:F294" si="69">D292*E292</f>
        <v>0</v>
      </c>
      <c r="G292" s="225"/>
      <c r="H292" s="225"/>
      <c r="I292" s="225"/>
      <c r="J292" s="225"/>
      <c r="K292" s="225"/>
      <c r="L292" s="225"/>
      <c r="M292" s="225"/>
      <c r="N292" s="225"/>
      <c r="O292" s="225"/>
      <c r="P292" s="225"/>
      <c r="Q292" s="225"/>
      <c r="R292" s="225"/>
      <c r="S292" s="225"/>
      <c r="T292" s="225"/>
      <c r="U292" s="225"/>
      <c r="V292" s="225"/>
      <c r="W292" s="225"/>
      <c r="X292" s="225"/>
      <c r="Y292" s="225"/>
      <c r="Z292" s="225"/>
      <c r="AA292" s="225"/>
      <c r="AB292" s="225"/>
      <c r="AC292" s="225"/>
      <c r="AD292" s="225"/>
      <c r="AE292" s="225"/>
      <c r="AF292" s="225"/>
      <c r="AG292" s="225"/>
      <c r="AH292" s="225"/>
      <c r="AI292" s="225"/>
      <c r="AJ292" s="225"/>
      <c r="AK292" s="225"/>
      <c r="AL292" s="225"/>
      <c r="AM292" s="225"/>
      <c r="AN292" s="225"/>
      <c r="AO292" s="225"/>
      <c r="AP292" s="225"/>
      <c r="AQ292" s="225"/>
      <c r="AR292" s="225"/>
      <c r="AS292" s="225"/>
      <c r="AT292" s="225"/>
      <c r="AU292" s="225"/>
      <c r="AV292" s="225"/>
      <c r="AW292" s="225"/>
      <c r="AX292" s="225"/>
      <c r="AY292" s="225"/>
      <c r="AZ292" s="225"/>
      <c r="BA292" s="225"/>
      <c r="BB292" s="225"/>
      <c r="BC292" s="225"/>
      <c r="BD292" s="225"/>
      <c r="BE292" s="225"/>
      <c r="BF292" s="225"/>
      <c r="BG292" s="225"/>
      <c r="BH292" s="225"/>
      <c r="BI292" s="225"/>
      <c r="BJ292" s="225"/>
      <c r="BK292" s="225"/>
      <c r="BL292" s="225"/>
      <c r="BM292" s="225"/>
      <c r="BN292" s="225"/>
      <c r="BO292" s="225"/>
      <c r="BP292" s="225"/>
      <c r="BQ292" s="225"/>
      <c r="BR292" s="225"/>
      <c r="BS292" s="225"/>
      <c r="BT292" s="225"/>
      <c r="BU292" s="225"/>
      <c r="BV292" s="225"/>
      <c r="BW292" s="225"/>
      <c r="BX292" s="225"/>
      <c r="BY292" s="225"/>
      <c r="BZ292" s="225"/>
      <c r="CA292" s="225"/>
      <c r="CB292" s="225"/>
      <c r="CC292" s="225"/>
      <c r="CD292" s="225"/>
      <c r="CE292" s="225"/>
      <c r="CF292" s="225"/>
      <c r="CG292" s="225"/>
      <c r="CH292" s="225"/>
      <c r="CI292" s="225"/>
      <c r="CJ292" s="225"/>
      <c r="CK292" s="225"/>
      <c r="CL292" s="225"/>
      <c r="CM292" s="225"/>
      <c r="CN292" s="225"/>
      <c r="CO292" s="225"/>
      <c r="CP292" s="225"/>
      <c r="CQ292" s="225"/>
      <c r="CR292" s="225"/>
      <c r="CS292" s="225"/>
      <c r="CT292" s="225"/>
      <c r="CU292" s="225"/>
      <c r="CV292" s="225"/>
      <c r="CW292" s="225"/>
      <c r="CX292" s="225"/>
      <c r="CY292" s="225"/>
      <c r="CZ292" s="225"/>
      <c r="DA292" s="225"/>
      <c r="DB292" s="225"/>
    </row>
    <row r="293" spans="1:106" s="226" customFormat="1">
      <c r="A293" s="261">
        <v>16</v>
      </c>
      <c r="B293" s="237" t="s">
        <v>185</v>
      </c>
      <c r="C293" s="228" t="s">
        <v>6</v>
      </c>
      <c r="D293" s="229">
        <v>2</v>
      </c>
      <c r="E293" s="229"/>
      <c r="F293" s="230">
        <f t="shared" si="69"/>
        <v>0</v>
      </c>
      <c r="G293" s="225"/>
      <c r="H293" s="225"/>
      <c r="I293" s="225"/>
      <c r="J293" s="225"/>
      <c r="K293" s="225"/>
      <c r="L293" s="225"/>
      <c r="M293" s="225"/>
      <c r="N293" s="225"/>
      <c r="O293" s="225"/>
      <c r="P293" s="225"/>
      <c r="Q293" s="225"/>
      <c r="R293" s="225"/>
      <c r="S293" s="225"/>
      <c r="T293" s="225"/>
      <c r="U293" s="225"/>
      <c r="V293" s="225"/>
      <c r="W293" s="225"/>
      <c r="X293" s="225"/>
      <c r="Y293" s="225"/>
      <c r="Z293" s="225"/>
      <c r="AA293" s="225"/>
      <c r="AB293" s="225"/>
      <c r="AC293" s="225"/>
      <c r="AD293" s="225"/>
      <c r="AE293" s="225"/>
      <c r="AF293" s="225"/>
      <c r="AG293" s="225"/>
      <c r="AH293" s="225"/>
      <c r="AI293" s="225"/>
      <c r="AJ293" s="225"/>
      <c r="AK293" s="225"/>
      <c r="AL293" s="225"/>
      <c r="AM293" s="225"/>
      <c r="AN293" s="225"/>
      <c r="AO293" s="225"/>
      <c r="AP293" s="225"/>
      <c r="AQ293" s="225"/>
      <c r="AR293" s="225"/>
      <c r="AS293" s="225"/>
      <c r="AT293" s="225"/>
      <c r="AU293" s="225"/>
      <c r="AV293" s="225"/>
      <c r="AW293" s="225"/>
      <c r="AX293" s="225"/>
      <c r="AY293" s="225"/>
      <c r="AZ293" s="225"/>
      <c r="BA293" s="225"/>
      <c r="BB293" s="225"/>
      <c r="BC293" s="225"/>
      <c r="BD293" s="225"/>
      <c r="BE293" s="225"/>
      <c r="BF293" s="225"/>
      <c r="BG293" s="225"/>
      <c r="BH293" s="225"/>
      <c r="BI293" s="225"/>
      <c r="BJ293" s="225"/>
      <c r="BK293" s="225"/>
      <c r="BL293" s="225"/>
      <c r="BM293" s="225"/>
      <c r="BN293" s="225"/>
      <c r="BO293" s="225"/>
      <c r="BP293" s="225"/>
      <c r="BQ293" s="225"/>
      <c r="BR293" s="225"/>
      <c r="BS293" s="225"/>
      <c r="BT293" s="225"/>
      <c r="BU293" s="225"/>
      <c r="BV293" s="225"/>
      <c r="BW293" s="225"/>
      <c r="BX293" s="225"/>
      <c r="BY293" s="225"/>
      <c r="BZ293" s="225"/>
      <c r="CA293" s="225"/>
      <c r="CB293" s="225"/>
      <c r="CC293" s="225"/>
      <c r="CD293" s="225"/>
      <c r="CE293" s="225"/>
      <c r="CF293" s="225"/>
      <c r="CG293" s="225"/>
      <c r="CH293" s="225"/>
      <c r="CI293" s="225"/>
      <c r="CJ293" s="225"/>
      <c r="CK293" s="225"/>
      <c r="CL293" s="225"/>
      <c r="CM293" s="225"/>
      <c r="CN293" s="225"/>
      <c r="CO293" s="225"/>
      <c r="CP293" s="225"/>
      <c r="CQ293" s="225"/>
      <c r="CR293" s="225"/>
      <c r="CS293" s="225"/>
      <c r="CT293" s="225"/>
      <c r="CU293" s="225"/>
      <c r="CV293" s="225"/>
      <c r="CW293" s="225"/>
      <c r="CX293" s="225"/>
      <c r="CY293" s="225"/>
      <c r="CZ293" s="225"/>
      <c r="DA293" s="225"/>
      <c r="DB293" s="225"/>
    </row>
    <row r="294" spans="1:106" s="226" customFormat="1">
      <c r="A294" s="261">
        <v>17</v>
      </c>
      <c r="B294" s="242" t="s">
        <v>118</v>
      </c>
      <c r="C294" s="228" t="s">
        <v>39</v>
      </c>
      <c r="D294" s="229">
        <v>1</v>
      </c>
      <c r="E294" s="229"/>
      <c r="F294" s="230">
        <f t="shared" si="69"/>
        <v>0</v>
      </c>
      <c r="G294" s="225"/>
      <c r="H294" s="225"/>
      <c r="I294" s="225"/>
      <c r="J294" s="225"/>
      <c r="K294" s="225"/>
      <c r="L294" s="225"/>
      <c r="M294" s="225"/>
      <c r="N294" s="225"/>
      <c r="O294" s="225"/>
      <c r="P294" s="225"/>
      <c r="Q294" s="225"/>
      <c r="R294" s="225"/>
      <c r="S294" s="225"/>
      <c r="T294" s="225"/>
      <c r="U294" s="225"/>
      <c r="V294" s="225"/>
      <c r="W294" s="225"/>
      <c r="X294" s="225"/>
      <c r="Y294" s="225"/>
      <c r="Z294" s="225"/>
      <c r="AA294" s="225"/>
      <c r="AB294" s="225"/>
      <c r="AC294" s="225"/>
      <c r="AD294" s="225"/>
      <c r="AE294" s="225"/>
      <c r="AF294" s="225"/>
      <c r="AG294" s="225"/>
      <c r="AH294" s="225"/>
      <c r="AI294" s="225"/>
      <c r="AJ294" s="225"/>
      <c r="AK294" s="225"/>
      <c r="AL294" s="225"/>
      <c r="AM294" s="225"/>
      <c r="AN294" s="225"/>
      <c r="AO294" s="225"/>
      <c r="AP294" s="225"/>
      <c r="AQ294" s="225"/>
      <c r="AR294" s="225"/>
      <c r="AS294" s="225"/>
      <c r="AT294" s="225"/>
      <c r="AU294" s="225"/>
      <c r="AV294" s="225"/>
      <c r="AW294" s="225"/>
      <c r="AX294" s="225"/>
      <c r="AY294" s="225"/>
      <c r="AZ294" s="225"/>
      <c r="BA294" s="225"/>
      <c r="BB294" s="225"/>
      <c r="BC294" s="225"/>
      <c r="BD294" s="225"/>
      <c r="BE294" s="225"/>
      <c r="BF294" s="225"/>
      <c r="BG294" s="225"/>
      <c r="BH294" s="225"/>
      <c r="BI294" s="225"/>
      <c r="BJ294" s="225"/>
      <c r="BK294" s="225"/>
      <c r="BL294" s="225"/>
      <c r="BM294" s="225"/>
      <c r="BN294" s="225"/>
      <c r="BO294" s="225"/>
      <c r="BP294" s="225"/>
      <c r="BQ294" s="225"/>
      <c r="BR294" s="225"/>
      <c r="BS294" s="225"/>
      <c r="BT294" s="225"/>
      <c r="BU294" s="225"/>
      <c r="BV294" s="225"/>
      <c r="BW294" s="225"/>
      <c r="BX294" s="225"/>
      <c r="BY294" s="225"/>
      <c r="BZ294" s="225"/>
      <c r="CA294" s="225"/>
      <c r="CB294" s="225"/>
      <c r="CC294" s="225"/>
      <c r="CD294" s="225"/>
      <c r="CE294" s="225"/>
      <c r="CF294" s="225"/>
      <c r="CG294" s="225"/>
      <c r="CH294" s="225"/>
      <c r="CI294" s="225"/>
      <c r="CJ294" s="225"/>
      <c r="CK294" s="225"/>
      <c r="CL294" s="225"/>
      <c r="CM294" s="225"/>
      <c r="CN294" s="225"/>
      <c r="CO294" s="225"/>
      <c r="CP294" s="225"/>
      <c r="CQ294" s="225"/>
      <c r="CR294" s="225"/>
      <c r="CS294" s="225"/>
      <c r="CT294" s="225"/>
      <c r="CU294" s="225"/>
      <c r="CV294" s="225"/>
      <c r="CW294" s="225"/>
      <c r="CX294" s="225"/>
      <c r="CY294" s="225"/>
      <c r="CZ294" s="225"/>
      <c r="DA294" s="225"/>
      <c r="DB294" s="225"/>
    </row>
    <row r="295" spans="1:106" s="226" customFormat="1">
      <c r="A295" s="261"/>
      <c r="B295" s="236" t="s">
        <v>119</v>
      </c>
      <c r="C295" s="238"/>
      <c r="D295" s="239"/>
      <c r="E295" s="240"/>
      <c r="F295" s="241"/>
      <c r="G295" s="225"/>
      <c r="H295" s="225"/>
      <c r="I295" s="225"/>
      <c r="J295" s="225"/>
      <c r="K295" s="225"/>
      <c r="L295" s="225"/>
      <c r="M295" s="225"/>
      <c r="N295" s="225"/>
      <c r="O295" s="225"/>
      <c r="P295" s="225"/>
      <c r="Q295" s="225"/>
      <c r="R295" s="225"/>
      <c r="S295" s="225"/>
      <c r="T295" s="225"/>
      <c r="U295" s="225"/>
      <c r="V295" s="225"/>
      <c r="W295" s="225"/>
      <c r="X295" s="225"/>
      <c r="Y295" s="225"/>
      <c r="Z295" s="225"/>
      <c r="AA295" s="225"/>
      <c r="AB295" s="225"/>
      <c r="AC295" s="225"/>
      <c r="AD295" s="225"/>
      <c r="AE295" s="225"/>
      <c r="AF295" s="225"/>
      <c r="AG295" s="225"/>
      <c r="AH295" s="225"/>
      <c r="AI295" s="225"/>
      <c r="AJ295" s="225"/>
      <c r="AK295" s="225"/>
      <c r="AL295" s="225"/>
      <c r="AM295" s="225"/>
      <c r="AN295" s="225"/>
      <c r="AO295" s="225"/>
      <c r="AP295" s="225"/>
      <c r="AQ295" s="225"/>
      <c r="AR295" s="225"/>
      <c r="AS295" s="225"/>
      <c r="AT295" s="225"/>
      <c r="AU295" s="225"/>
      <c r="AV295" s="225"/>
      <c r="AW295" s="225"/>
      <c r="AX295" s="225"/>
      <c r="AY295" s="225"/>
      <c r="AZ295" s="225"/>
      <c r="BA295" s="225"/>
      <c r="BB295" s="225"/>
      <c r="BC295" s="225"/>
      <c r="BD295" s="225"/>
      <c r="BE295" s="225"/>
      <c r="BF295" s="225"/>
      <c r="BG295" s="225"/>
      <c r="BH295" s="225"/>
      <c r="BI295" s="225"/>
      <c r="BJ295" s="225"/>
      <c r="BK295" s="225"/>
      <c r="BL295" s="225"/>
      <c r="BM295" s="225"/>
      <c r="BN295" s="225"/>
      <c r="BO295" s="225"/>
      <c r="BP295" s="225"/>
      <c r="BQ295" s="225"/>
      <c r="BR295" s="225"/>
      <c r="BS295" s="225"/>
      <c r="BT295" s="225"/>
      <c r="BU295" s="225"/>
      <c r="BV295" s="225"/>
      <c r="BW295" s="225"/>
      <c r="BX295" s="225"/>
      <c r="BY295" s="225"/>
      <c r="BZ295" s="225"/>
      <c r="CA295" s="225"/>
      <c r="CB295" s="225"/>
      <c r="CC295" s="225"/>
      <c r="CD295" s="225"/>
      <c r="CE295" s="225"/>
      <c r="CF295" s="225"/>
      <c r="CG295" s="225"/>
      <c r="CH295" s="225"/>
      <c r="CI295" s="225"/>
      <c r="CJ295" s="225"/>
      <c r="CK295" s="225"/>
      <c r="CL295" s="225"/>
      <c r="CM295" s="225"/>
      <c r="CN295" s="225"/>
      <c r="CO295" s="225"/>
      <c r="CP295" s="225"/>
      <c r="CQ295" s="225"/>
      <c r="CR295" s="225"/>
      <c r="CS295" s="225"/>
      <c r="CT295" s="225"/>
      <c r="CU295" s="225"/>
      <c r="CV295" s="225"/>
      <c r="CW295" s="225"/>
      <c r="CX295" s="225"/>
      <c r="CY295" s="225"/>
      <c r="CZ295" s="225"/>
      <c r="DA295" s="225"/>
      <c r="DB295" s="225"/>
    </row>
    <row r="296" spans="1:106" s="226" customFormat="1" ht="17.25" customHeight="1">
      <c r="A296" s="261">
        <v>18</v>
      </c>
      <c r="B296" s="242" t="s">
        <v>120</v>
      </c>
      <c r="C296" s="228" t="s">
        <v>39</v>
      </c>
      <c r="D296" s="229">
        <v>1</v>
      </c>
      <c r="E296" s="229"/>
      <c r="F296" s="230">
        <f t="shared" ref="F296" si="70">D296*E296</f>
        <v>0</v>
      </c>
      <c r="G296" s="225"/>
      <c r="H296" s="225"/>
      <c r="I296" s="225"/>
      <c r="J296" s="225"/>
      <c r="K296" s="225"/>
      <c r="L296" s="225"/>
      <c r="M296" s="225"/>
      <c r="N296" s="225"/>
      <c r="O296" s="225"/>
      <c r="P296" s="225"/>
      <c r="Q296" s="225"/>
      <c r="R296" s="225"/>
      <c r="S296" s="225"/>
      <c r="T296" s="225"/>
      <c r="U296" s="225"/>
      <c r="V296" s="225"/>
      <c r="W296" s="225"/>
      <c r="X296" s="225"/>
      <c r="Y296" s="225"/>
      <c r="Z296" s="225"/>
      <c r="AA296" s="225"/>
      <c r="AB296" s="225"/>
      <c r="AC296" s="225"/>
      <c r="AD296" s="225"/>
      <c r="AE296" s="225"/>
      <c r="AF296" s="225"/>
      <c r="AG296" s="225"/>
      <c r="AH296" s="225"/>
      <c r="AI296" s="225"/>
      <c r="AJ296" s="225"/>
      <c r="AK296" s="225"/>
      <c r="AL296" s="225"/>
      <c r="AM296" s="225"/>
      <c r="AN296" s="225"/>
      <c r="AO296" s="225"/>
      <c r="AP296" s="225"/>
      <c r="AQ296" s="225"/>
      <c r="AR296" s="225"/>
      <c r="AS296" s="225"/>
      <c r="AT296" s="225"/>
      <c r="AU296" s="225"/>
      <c r="AV296" s="225"/>
      <c r="AW296" s="225"/>
      <c r="AX296" s="225"/>
      <c r="AY296" s="225"/>
      <c r="AZ296" s="225"/>
      <c r="BA296" s="225"/>
      <c r="BB296" s="225"/>
      <c r="BC296" s="225"/>
      <c r="BD296" s="225"/>
      <c r="BE296" s="225"/>
      <c r="BF296" s="225"/>
      <c r="BG296" s="225"/>
      <c r="BH296" s="225"/>
      <c r="BI296" s="225"/>
      <c r="BJ296" s="225"/>
      <c r="BK296" s="225"/>
      <c r="BL296" s="225"/>
      <c r="BM296" s="225"/>
      <c r="BN296" s="225"/>
      <c r="BO296" s="225"/>
      <c r="BP296" s="225"/>
      <c r="BQ296" s="225"/>
      <c r="BR296" s="225"/>
      <c r="BS296" s="225"/>
      <c r="BT296" s="225"/>
      <c r="BU296" s="225"/>
      <c r="BV296" s="225"/>
      <c r="BW296" s="225"/>
      <c r="BX296" s="225"/>
      <c r="BY296" s="225"/>
      <c r="BZ296" s="225"/>
      <c r="CA296" s="225"/>
      <c r="CB296" s="225"/>
      <c r="CC296" s="225"/>
      <c r="CD296" s="225"/>
      <c r="CE296" s="225"/>
      <c r="CF296" s="225"/>
      <c r="CG296" s="225"/>
      <c r="CH296" s="225"/>
      <c r="CI296" s="225"/>
      <c r="CJ296" s="225"/>
      <c r="CK296" s="225"/>
      <c r="CL296" s="225"/>
      <c r="CM296" s="225"/>
      <c r="CN296" s="225"/>
      <c r="CO296" s="225"/>
      <c r="CP296" s="225"/>
      <c r="CQ296" s="225"/>
      <c r="CR296" s="225"/>
      <c r="CS296" s="225"/>
      <c r="CT296" s="225"/>
      <c r="CU296" s="225"/>
      <c r="CV296" s="225"/>
      <c r="CW296" s="225"/>
      <c r="CX296" s="225"/>
      <c r="CY296" s="225"/>
      <c r="CZ296" s="225"/>
      <c r="DA296" s="225"/>
      <c r="DB296" s="225"/>
    </row>
    <row r="297" spans="1:106" s="226" customFormat="1" ht="90">
      <c r="A297" s="261"/>
      <c r="B297" s="259" t="s">
        <v>121</v>
      </c>
      <c r="C297" s="238"/>
      <c r="D297" s="239"/>
      <c r="E297" s="240"/>
      <c r="F297" s="241"/>
      <c r="G297" s="225"/>
      <c r="H297" s="225"/>
      <c r="I297" s="225"/>
      <c r="J297" s="225"/>
      <c r="K297" s="225"/>
      <c r="L297" s="225"/>
      <c r="M297" s="225"/>
      <c r="N297" s="225"/>
      <c r="O297" s="225"/>
      <c r="P297" s="225"/>
      <c r="Q297" s="225"/>
      <c r="R297" s="225"/>
      <c r="S297" s="225"/>
      <c r="T297" s="225"/>
      <c r="U297" s="225"/>
      <c r="V297" s="225"/>
      <c r="W297" s="225"/>
      <c r="X297" s="225"/>
      <c r="Y297" s="225"/>
      <c r="Z297" s="225"/>
      <c r="AA297" s="225"/>
      <c r="AB297" s="225"/>
      <c r="AC297" s="225"/>
      <c r="AD297" s="225"/>
      <c r="AE297" s="225"/>
      <c r="AF297" s="225"/>
      <c r="AG297" s="225"/>
      <c r="AH297" s="225"/>
      <c r="AI297" s="225"/>
      <c r="AJ297" s="225"/>
      <c r="AK297" s="225"/>
      <c r="AL297" s="225"/>
      <c r="AM297" s="225"/>
      <c r="AN297" s="225"/>
      <c r="AO297" s="225"/>
      <c r="AP297" s="225"/>
      <c r="AQ297" s="225"/>
      <c r="AR297" s="225"/>
      <c r="AS297" s="225"/>
      <c r="AT297" s="225"/>
      <c r="AU297" s="225"/>
      <c r="AV297" s="225"/>
      <c r="AW297" s="225"/>
      <c r="AX297" s="225"/>
      <c r="AY297" s="225"/>
      <c r="AZ297" s="225"/>
      <c r="BA297" s="225"/>
      <c r="BB297" s="225"/>
      <c r="BC297" s="225"/>
      <c r="BD297" s="225"/>
      <c r="BE297" s="225"/>
      <c r="BF297" s="225"/>
      <c r="BG297" s="225"/>
      <c r="BH297" s="225"/>
      <c r="BI297" s="225"/>
      <c r="BJ297" s="225"/>
      <c r="BK297" s="225"/>
      <c r="BL297" s="225"/>
      <c r="BM297" s="225"/>
      <c r="BN297" s="225"/>
      <c r="BO297" s="225"/>
      <c r="BP297" s="225"/>
      <c r="BQ297" s="225"/>
      <c r="BR297" s="225"/>
      <c r="BS297" s="225"/>
      <c r="BT297" s="225"/>
      <c r="BU297" s="225"/>
      <c r="BV297" s="225"/>
      <c r="BW297" s="225"/>
      <c r="BX297" s="225"/>
      <c r="BY297" s="225"/>
      <c r="BZ297" s="225"/>
      <c r="CA297" s="225"/>
      <c r="CB297" s="225"/>
      <c r="CC297" s="225"/>
      <c r="CD297" s="225"/>
      <c r="CE297" s="225"/>
      <c r="CF297" s="225"/>
      <c r="CG297" s="225"/>
      <c r="CH297" s="225"/>
      <c r="CI297" s="225"/>
      <c r="CJ297" s="225"/>
      <c r="CK297" s="225"/>
      <c r="CL297" s="225"/>
      <c r="CM297" s="225"/>
      <c r="CN297" s="225"/>
      <c r="CO297" s="225"/>
      <c r="CP297" s="225"/>
      <c r="CQ297" s="225"/>
      <c r="CR297" s="225"/>
      <c r="CS297" s="225"/>
      <c r="CT297" s="225"/>
      <c r="CU297" s="225"/>
      <c r="CV297" s="225"/>
      <c r="CW297" s="225"/>
      <c r="CX297" s="225"/>
      <c r="CY297" s="225"/>
      <c r="CZ297" s="225"/>
      <c r="DA297" s="225"/>
      <c r="DB297" s="225"/>
    </row>
    <row r="298" spans="1:106" s="226" customFormat="1">
      <c r="A298" s="261"/>
      <c r="B298" s="260"/>
      <c r="C298" s="281"/>
      <c r="D298" s="239"/>
      <c r="E298" s="239"/>
      <c r="F298" s="282"/>
      <c r="G298" s="225"/>
      <c r="H298" s="225"/>
      <c r="I298" s="225"/>
      <c r="J298" s="225"/>
      <c r="K298" s="225"/>
      <c r="L298" s="225"/>
      <c r="M298" s="225"/>
      <c r="N298" s="225"/>
      <c r="O298" s="225"/>
      <c r="P298" s="225"/>
      <c r="Q298" s="225"/>
      <c r="R298" s="225"/>
      <c r="S298" s="225"/>
      <c r="T298" s="225"/>
      <c r="U298" s="225"/>
      <c r="V298" s="225"/>
      <c r="W298" s="225"/>
      <c r="X298" s="225"/>
      <c r="Y298" s="225"/>
      <c r="Z298" s="225"/>
      <c r="AA298" s="225"/>
      <c r="AB298" s="225"/>
      <c r="AC298" s="225"/>
      <c r="AD298" s="225"/>
      <c r="AE298" s="225"/>
      <c r="AF298" s="225"/>
      <c r="AG298" s="225"/>
      <c r="AH298" s="225"/>
      <c r="AI298" s="225"/>
      <c r="AJ298" s="225"/>
      <c r="AK298" s="225"/>
      <c r="AL298" s="225"/>
      <c r="AM298" s="225"/>
      <c r="AN298" s="225"/>
      <c r="AO298" s="225"/>
      <c r="AP298" s="225"/>
      <c r="AQ298" s="225"/>
      <c r="AR298" s="225"/>
      <c r="AS298" s="225"/>
      <c r="AT298" s="225"/>
      <c r="AU298" s="225"/>
      <c r="AV298" s="225"/>
      <c r="AW298" s="225"/>
      <c r="AX298" s="225"/>
      <c r="AY298" s="225"/>
      <c r="AZ298" s="225"/>
      <c r="BA298" s="225"/>
      <c r="BB298" s="225"/>
      <c r="BC298" s="225"/>
      <c r="BD298" s="225"/>
      <c r="BE298" s="225"/>
      <c r="BF298" s="225"/>
      <c r="BG298" s="225"/>
      <c r="BH298" s="225"/>
      <c r="BI298" s="225"/>
      <c r="BJ298" s="225"/>
      <c r="BK298" s="225"/>
      <c r="BL298" s="225"/>
      <c r="BM298" s="225"/>
      <c r="BN298" s="225"/>
      <c r="BO298" s="225"/>
      <c r="BP298" s="225"/>
      <c r="BQ298" s="225"/>
      <c r="BR298" s="225"/>
      <c r="BS298" s="225"/>
      <c r="BT298" s="225"/>
      <c r="BU298" s="225"/>
      <c r="BV298" s="225"/>
      <c r="BW298" s="225"/>
      <c r="BX298" s="225"/>
      <c r="BY298" s="225"/>
      <c r="BZ298" s="225"/>
      <c r="CA298" s="225"/>
      <c r="CB298" s="225"/>
      <c r="CC298" s="225"/>
      <c r="CD298" s="225"/>
      <c r="CE298" s="225"/>
      <c r="CF298" s="225"/>
      <c r="CG298" s="225"/>
      <c r="CH298" s="225"/>
      <c r="CI298" s="225"/>
      <c r="CJ298" s="225"/>
      <c r="CK298" s="225"/>
      <c r="CL298" s="225"/>
      <c r="CM298" s="225"/>
      <c r="CN298" s="225"/>
      <c r="CO298" s="225"/>
      <c r="CP298" s="225"/>
      <c r="CQ298" s="225"/>
      <c r="CR298" s="225"/>
      <c r="CS298" s="225"/>
      <c r="CT298" s="225"/>
      <c r="CU298" s="225"/>
      <c r="CV298" s="225"/>
      <c r="CW298" s="225"/>
      <c r="CX298" s="225"/>
      <c r="CY298" s="225"/>
      <c r="CZ298" s="225"/>
      <c r="DA298" s="225"/>
      <c r="DB298" s="225"/>
    </row>
    <row r="299" spans="1:106" s="226" customFormat="1">
      <c r="A299" s="261">
        <v>19</v>
      </c>
      <c r="B299" s="245" t="s">
        <v>227</v>
      </c>
      <c r="C299" s="243"/>
      <c r="D299" s="246"/>
      <c r="E299" s="247"/>
      <c r="F299" s="248"/>
      <c r="G299" s="225"/>
      <c r="H299" s="225"/>
      <c r="I299" s="225"/>
      <c r="J299" s="225"/>
      <c r="K299" s="225"/>
      <c r="L299" s="225"/>
      <c r="M299" s="225"/>
      <c r="N299" s="225"/>
      <c r="O299" s="225"/>
      <c r="P299" s="225"/>
      <c r="Q299" s="225"/>
      <c r="R299" s="225"/>
      <c r="S299" s="225"/>
      <c r="T299" s="225"/>
      <c r="U299" s="225"/>
      <c r="V299" s="225"/>
      <c r="W299" s="225"/>
      <c r="X299" s="225"/>
      <c r="Y299" s="225"/>
      <c r="Z299" s="225"/>
      <c r="AA299" s="225"/>
      <c r="AB299" s="225"/>
      <c r="AC299" s="225"/>
      <c r="AD299" s="225"/>
      <c r="AE299" s="225"/>
      <c r="AF299" s="225"/>
      <c r="AG299" s="225"/>
      <c r="AH299" s="225"/>
      <c r="AI299" s="225"/>
      <c r="AJ299" s="225"/>
      <c r="AK299" s="225"/>
      <c r="AL299" s="225"/>
      <c r="AM299" s="225"/>
      <c r="AN299" s="225"/>
      <c r="AO299" s="225"/>
      <c r="AP299" s="225"/>
      <c r="AQ299" s="225"/>
      <c r="AR299" s="225"/>
      <c r="AS299" s="225"/>
      <c r="AT299" s="225"/>
      <c r="AU299" s="225"/>
      <c r="AV299" s="225"/>
      <c r="AW299" s="225"/>
      <c r="AX299" s="225"/>
      <c r="AY299" s="225"/>
      <c r="AZ299" s="225"/>
      <c r="BA299" s="225"/>
      <c r="BB299" s="225"/>
      <c r="BC299" s="225"/>
      <c r="BD299" s="225"/>
      <c r="BE299" s="225"/>
      <c r="BF299" s="225"/>
      <c r="BG299" s="225"/>
      <c r="BH299" s="225"/>
      <c r="BI299" s="225"/>
      <c r="BJ299" s="225"/>
      <c r="BK299" s="225"/>
      <c r="BL299" s="225"/>
      <c r="BM299" s="225"/>
      <c r="BN299" s="225"/>
      <c r="BO299" s="225"/>
      <c r="BP299" s="225"/>
      <c r="BQ299" s="225"/>
      <c r="BR299" s="225"/>
      <c r="BS299" s="225"/>
      <c r="BT299" s="225"/>
      <c r="BU299" s="225"/>
      <c r="BV299" s="225"/>
      <c r="BW299" s="225"/>
      <c r="BX299" s="225"/>
      <c r="BY299" s="225"/>
      <c r="BZ299" s="225"/>
      <c r="CA299" s="225"/>
      <c r="CB299" s="225"/>
      <c r="CC299" s="225"/>
      <c r="CD299" s="225"/>
      <c r="CE299" s="225"/>
      <c r="CF299" s="225"/>
      <c r="CG299" s="225"/>
      <c r="CH299" s="225"/>
      <c r="CI299" s="225"/>
      <c r="CJ299" s="225"/>
      <c r="CK299" s="225"/>
      <c r="CL299" s="225"/>
      <c r="CM299" s="225"/>
      <c r="CN299" s="225"/>
      <c r="CO299" s="225"/>
      <c r="CP299" s="225"/>
      <c r="CQ299" s="225"/>
      <c r="CR299" s="225"/>
      <c r="CS299" s="225"/>
      <c r="CT299" s="225"/>
      <c r="CU299" s="225"/>
      <c r="CV299" s="225"/>
      <c r="CW299" s="225"/>
      <c r="CX299" s="225"/>
      <c r="CY299" s="225"/>
      <c r="CZ299" s="225"/>
      <c r="DA299" s="225"/>
      <c r="DB299" s="225"/>
    </row>
    <row r="300" spans="1:106" s="226" customFormat="1" ht="75">
      <c r="A300" s="261"/>
      <c r="B300" s="263" t="s">
        <v>142</v>
      </c>
      <c r="C300" s="244" t="s">
        <v>6</v>
      </c>
      <c r="D300" s="229">
        <v>1</v>
      </c>
      <c r="E300" s="229"/>
      <c r="F300" s="230">
        <f t="shared" ref="F300" si="71">D300*E300</f>
        <v>0</v>
      </c>
      <c r="G300" s="225"/>
      <c r="H300" s="225"/>
      <c r="I300" s="225"/>
      <c r="J300" s="225"/>
      <c r="K300" s="225"/>
      <c r="L300" s="225"/>
      <c r="M300" s="225"/>
      <c r="N300" s="225"/>
      <c r="O300" s="225"/>
      <c r="P300" s="225"/>
      <c r="Q300" s="225"/>
      <c r="R300" s="225"/>
      <c r="S300" s="225"/>
      <c r="T300" s="225"/>
      <c r="U300" s="225"/>
      <c r="V300" s="225"/>
      <c r="W300" s="225"/>
      <c r="X300" s="225"/>
      <c r="Y300" s="225"/>
      <c r="Z300" s="225"/>
      <c r="AA300" s="225"/>
      <c r="AB300" s="225"/>
      <c r="AC300" s="225"/>
      <c r="AD300" s="225"/>
      <c r="AE300" s="225"/>
      <c r="AF300" s="225"/>
      <c r="AG300" s="225"/>
      <c r="AH300" s="225"/>
      <c r="AI300" s="225"/>
      <c r="AJ300" s="225"/>
      <c r="AK300" s="225"/>
      <c r="AL300" s="225"/>
      <c r="AM300" s="225"/>
      <c r="AN300" s="225"/>
      <c r="AO300" s="225"/>
      <c r="AP300" s="225"/>
      <c r="AQ300" s="225"/>
      <c r="AR300" s="225"/>
      <c r="AS300" s="225"/>
      <c r="AT300" s="225"/>
      <c r="AU300" s="225"/>
      <c r="AV300" s="225"/>
      <c r="AW300" s="225"/>
      <c r="AX300" s="225"/>
      <c r="AY300" s="225"/>
      <c r="AZ300" s="225"/>
      <c r="BA300" s="225"/>
      <c r="BB300" s="225"/>
      <c r="BC300" s="225"/>
      <c r="BD300" s="225"/>
      <c r="BE300" s="225"/>
      <c r="BF300" s="225"/>
      <c r="BG300" s="225"/>
      <c r="BH300" s="225"/>
      <c r="BI300" s="225"/>
      <c r="BJ300" s="225"/>
      <c r="BK300" s="225"/>
      <c r="BL300" s="225"/>
      <c r="BM300" s="225"/>
      <c r="BN300" s="225"/>
      <c r="BO300" s="225"/>
      <c r="BP300" s="225"/>
      <c r="BQ300" s="225"/>
      <c r="BR300" s="225"/>
      <c r="BS300" s="225"/>
      <c r="BT300" s="225"/>
      <c r="BU300" s="225"/>
      <c r="BV300" s="225"/>
      <c r="BW300" s="225"/>
      <c r="BX300" s="225"/>
      <c r="BY300" s="225"/>
      <c r="BZ300" s="225"/>
      <c r="CA300" s="225"/>
      <c r="CB300" s="225"/>
      <c r="CC300" s="225"/>
      <c r="CD300" s="225"/>
      <c r="CE300" s="225"/>
      <c r="CF300" s="225"/>
      <c r="CG300" s="225"/>
      <c r="CH300" s="225"/>
      <c r="CI300" s="225"/>
      <c r="CJ300" s="225"/>
      <c r="CK300" s="225"/>
      <c r="CL300" s="225"/>
      <c r="CM300" s="225"/>
      <c r="CN300" s="225"/>
      <c r="CO300" s="225"/>
      <c r="CP300" s="225"/>
      <c r="CQ300" s="225"/>
      <c r="CR300" s="225"/>
      <c r="CS300" s="225"/>
      <c r="CT300" s="225"/>
      <c r="CU300" s="225"/>
      <c r="CV300" s="225"/>
      <c r="CW300" s="225"/>
      <c r="CX300" s="225"/>
      <c r="CY300" s="225"/>
      <c r="CZ300" s="225"/>
      <c r="DA300" s="225"/>
      <c r="DB300" s="225"/>
    </row>
    <row r="301" spans="1:106" s="226" customFormat="1">
      <c r="A301" s="261">
        <v>20</v>
      </c>
      <c r="B301" s="242" t="s">
        <v>123</v>
      </c>
      <c r="C301" s="238"/>
      <c r="D301" s="239"/>
      <c r="E301" s="240"/>
      <c r="F301" s="241"/>
      <c r="G301" s="225"/>
      <c r="H301" s="225"/>
      <c r="I301" s="225"/>
      <c r="J301" s="225"/>
      <c r="K301" s="225"/>
      <c r="L301" s="225"/>
      <c r="M301" s="225"/>
      <c r="N301" s="225"/>
      <c r="O301" s="225"/>
      <c r="P301" s="225"/>
      <c r="Q301" s="225"/>
      <c r="R301" s="225"/>
      <c r="S301" s="225"/>
      <c r="T301" s="225"/>
      <c r="U301" s="225"/>
      <c r="V301" s="225"/>
      <c r="W301" s="225"/>
      <c r="X301" s="225"/>
      <c r="Y301" s="225"/>
      <c r="Z301" s="225"/>
      <c r="AA301" s="225"/>
      <c r="AB301" s="225"/>
      <c r="AC301" s="225"/>
      <c r="AD301" s="225"/>
      <c r="AE301" s="225"/>
      <c r="AF301" s="225"/>
      <c r="AG301" s="225"/>
      <c r="AH301" s="225"/>
      <c r="AI301" s="225"/>
      <c r="AJ301" s="225"/>
      <c r="AK301" s="225"/>
      <c r="AL301" s="225"/>
      <c r="AM301" s="225"/>
      <c r="AN301" s="225"/>
      <c r="AO301" s="225"/>
      <c r="AP301" s="225"/>
      <c r="AQ301" s="225"/>
      <c r="AR301" s="225"/>
      <c r="AS301" s="225"/>
      <c r="AT301" s="225"/>
      <c r="AU301" s="225"/>
      <c r="AV301" s="225"/>
      <c r="AW301" s="225"/>
      <c r="AX301" s="225"/>
      <c r="AY301" s="225"/>
      <c r="AZ301" s="225"/>
      <c r="BA301" s="225"/>
      <c r="BB301" s="225"/>
      <c r="BC301" s="225"/>
      <c r="BD301" s="225"/>
      <c r="BE301" s="225"/>
      <c r="BF301" s="225"/>
      <c r="BG301" s="225"/>
      <c r="BH301" s="225"/>
      <c r="BI301" s="225"/>
      <c r="BJ301" s="225"/>
      <c r="BK301" s="225"/>
      <c r="BL301" s="225"/>
      <c r="BM301" s="225"/>
      <c r="BN301" s="225"/>
      <c r="BO301" s="225"/>
      <c r="BP301" s="225"/>
      <c r="BQ301" s="225"/>
      <c r="BR301" s="225"/>
      <c r="BS301" s="225"/>
      <c r="BT301" s="225"/>
      <c r="BU301" s="225"/>
      <c r="BV301" s="225"/>
      <c r="BW301" s="225"/>
      <c r="BX301" s="225"/>
      <c r="BY301" s="225"/>
      <c r="BZ301" s="225"/>
      <c r="CA301" s="225"/>
      <c r="CB301" s="225"/>
      <c r="CC301" s="225"/>
      <c r="CD301" s="225"/>
      <c r="CE301" s="225"/>
      <c r="CF301" s="225"/>
      <c r="CG301" s="225"/>
      <c r="CH301" s="225"/>
      <c r="CI301" s="225"/>
      <c r="CJ301" s="225"/>
      <c r="CK301" s="225"/>
      <c r="CL301" s="225"/>
      <c r="CM301" s="225"/>
      <c r="CN301" s="225"/>
      <c r="CO301" s="225"/>
      <c r="CP301" s="225"/>
      <c r="CQ301" s="225"/>
      <c r="CR301" s="225"/>
      <c r="CS301" s="225"/>
      <c r="CT301" s="225"/>
      <c r="CU301" s="225"/>
      <c r="CV301" s="225"/>
      <c r="CW301" s="225"/>
      <c r="CX301" s="225"/>
      <c r="CY301" s="225"/>
      <c r="CZ301" s="225"/>
      <c r="DA301" s="225"/>
      <c r="DB301" s="225"/>
    </row>
    <row r="302" spans="1:106" s="226" customFormat="1" ht="119.25" customHeight="1">
      <c r="A302" s="261"/>
      <c r="B302" s="263" t="s">
        <v>124</v>
      </c>
      <c r="C302" s="238"/>
      <c r="D302" s="239"/>
      <c r="E302" s="240"/>
      <c r="F302" s="241"/>
      <c r="G302" s="225"/>
      <c r="H302" s="225"/>
      <c r="I302" s="225"/>
      <c r="J302" s="225"/>
      <c r="K302" s="225"/>
      <c r="L302" s="225"/>
      <c r="M302" s="225"/>
      <c r="N302" s="225"/>
      <c r="O302" s="225"/>
      <c r="P302" s="225"/>
      <c r="Q302" s="225"/>
      <c r="R302" s="225"/>
      <c r="S302" s="225"/>
      <c r="T302" s="225"/>
      <c r="U302" s="225"/>
      <c r="V302" s="225"/>
      <c r="W302" s="225"/>
      <c r="X302" s="225"/>
      <c r="Y302" s="225"/>
      <c r="Z302" s="225"/>
      <c r="AA302" s="225"/>
      <c r="AB302" s="225"/>
      <c r="AC302" s="225"/>
      <c r="AD302" s="225"/>
      <c r="AE302" s="225"/>
      <c r="AF302" s="225"/>
      <c r="AG302" s="225"/>
      <c r="AH302" s="225"/>
      <c r="AI302" s="225"/>
      <c r="AJ302" s="225"/>
      <c r="AK302" s="225"/>
      <c r="AL302" s="225"/>
      <c r="AM302" s="225"/>
      <c r="AN302" s="225"/>
      <c r="AO302" s="225"/>
      <c r="AP302" s="225"/>
      <c r="AQ302" s="225"/>
      <c r="AR302" s="225"/>
      <c r="AS302" s="225"/>
      <c r="AT302" s="225"/>
      <c r="AU302" s="225"/>
      <c r="AV302" s="225"/>
      <c r="AW302" s="225"/>
      <c r="AX302" s="225"/>
      <c r="AY302" s="225"/>
      <c r="AZ302" s="225"/>
      <c r="BA302" s="225"/>
      <c r="BB302" s="225"/>
      <c r="BC302" s="225"/>
      <c r="BD302" s="225"/>
      <c r="BE302" s="225"/>
      <c r="BF302" s="225"/>
      <c r="BG302" s="225"/>
      <c r="BH302" s="225"/>
      <c r="BI302" s="225"/>
      <c r="BJ302" s="225"/>
      <c r="BK302" s="225"/>
      <c r="BL302" s="225"/>
      <c r="BM302" s="225"/>
      <c r="BN302" s="225"/>
      <c r="BO302" s="225"/>
      <c r="BP302" s="225"/>
      <c r="BQ302" s="225"/>
      <c r="BR302" s="225"/>
      <c r="BS302" s="225"/>
      <c r="BT302" s="225"/>
      <c r="BU302" s="225"/>
      <c r="BV302" s="225"/>
      <c r="BW302" s="225"/>
      <c r="BX302" s="225"/>
      <c r="BY302" s="225"/>
      <c r="BZ302" s="225"/>
      <c r="CA302" s="225"/>
      <c r="CB302" s="225"/>
      <c r="CC302" s="225"/>
      <c r="CD302" s="225"/>
      <c r="CE302" s="225"/>
      <c r="CF302" s="225"/>
      <c r="CG302" s="225"/>
      <c r="CH302" s="225"/>
      <c r="CI302" s="225"/>
      <c r="CJ302" s="225"/>
      <c r="CK302" s="225"/>
      <c r="CL302" s="225"/>
      <c r="CM302" s="225"/>
      <c r="CN302" s="225"/>
      <c r="CO302" s="225"/>
      <c r="CP302" s="225"/>
      <c r="CQ302" s="225"/>
      <c r="CR302" s="225"/>
      <c r="CS302" s="225"/>
      <c r="CT302" s="225"/>
      <c r="CU302" s="225"/>
      <c r="CV302" s="225"/>
      <c r="CW302" s="225"/>
      <c r="CX302" s="225"/>
      <c r="CY302" s="225"/>
      <c r="CZ302" s="225"/>
      <c r="DA302" s="225"/>
      <c r="DB302" s="225"/>
    </row>
    <row r="303" spans="1:106" s="226" customFormat="1">
      <c r="A303" s="261"/>
      <c r="B303" s="236" t="s">
        <v>125</v>
      </c>
      <c r="C303" s="228" t="s">
        <v>5</v>
      </c>
      <c r="D303" s="229">
        <f>1.65+2</f>
        <v>3.65</v>
      </c>
      <c r="E303" s="229"/>
      <c r="F303" s="230">
        <f t="shared" ref="F303:F305" si="72">D303*E303</f>
        <v>0</v>
      </c>
      <c r="G303" s="225"/>
      <c r="H303" s="225"/>
      <c r="I303" s="225"/>
      <c r="J303" s="225"/>
      <c r="K303" s="225"/>
      <c r="L303" s="225"/>
      <c r="M303" s="225"/>
      <c r="N303" s="225"/>
      <c r="O303" s="225"/>
      <c r="P303" s="225"/>
      <c r="Q303" s="225"/>
      <c r="R303" s="225"/>
      <c r="S303" s="225"/>
      <c r="T303" s="225"/>
      <c r="U303" s="225"/>
      <c r="V303" s="225"/>
      <c r="W303" s="225"/>
      <c r="X303" s="225"/>
      <c r="Y303" s="225"/>
      <c r="Z303" s="225"/>
      <c r="AA303" s="225"/>
      <c r="AB303" s="225"/>
      <c r="AC303" s="225"/>
      <c r="AD303" s="225"/>
      <c r="AE303" s="225"/>
      <c r="AF303" s="225"/>
      <c r="AG303" s="225"/>
      <c r="AH303" s="225"/>
      <c r="AI303" s="225"/>
      <c r="AJ303" s="225"/>
      <c r="AK303" s="225"/>
      <c r="AL303" s="225"/>
      <c r="AM303" s="225"/>
      <c r="AN303" s="225"/>
      <c r="AO303" s="225"/>
      <c r="AP303" s="225"/>
      <c r="AQ303" s="225"/>
      <c r="AR303" s="225"/>
      <c r="AS303" s="225"/>
      <c r="AT303" s="225"/>
      <c r="AU303" s="225"/>
      <c r="AV303" s="225"/>
      <c r="AW303" s="225"/>
      <c r="AX303" s="225"/>
      <c r="AY303" s="225"/>
      <c r="AZ303" s="225"/>
      <c r="BA303" s="225"/>
      <c r="BB303" s="225"/>
      <c r="BC303" s="225"/>
      <c r="BD303" s="225"/>
      <c r="BE303" s="225"/>
      <c r="BF303" s="225"/>
      <c r="BG303" s="225"/>
      <c r="BH303" s="225"/>
      <c r="BI303" s="225"/>
      <c r="BJ303" s="225"/>
      <c r="BK303" s="225"/>
      <c r="BL303" s="225"/>
      <c r="BM303" s="225"/>
      <c r="BN303" s="225"/>
      <c r="BO303" s="225"/>
      <c r="BP303" s="225"/>
      <c r="BQ303" s="225"/>
      <c r="BR303" s="225"/>
      <c r="BS303" s="225"/>
      <c r="BT303" s="225"/>
      <c r="BU303" s="225"/>
      <c r="BV303" s="225"/>
      <c r="BW303" s="225"/>
      <c r="BX303" s="225"/>
      <c r="BY303" s="225"/>
      <c r="BZ303" s="225"/>
      <c r="CA303" s="225"/>
      <c r="CB303" s="225"/>
      <c r="CC303" s="225"/>
      <c r="CD303" s="225"/>
      <c r="CE303" s="225"/>
      <c r="CF303" s="225"/>
      <c r="CG303" s="225"/>
      <c r="CH303" s="225"/>
      <c r="CI303" s="225"/>
      <c r="CJ303" s="225"/>
      <c r="CK303" s="225"/>
      <c r="CL303" s="225"/>
      <c r="CM303" s="225"/>
      <c r="CN303" s="225"/>
      <c r="CO303" s="225"/>
      <c r="CP303" s="225"/>
      <c r="CQ303" s="225"/>
      <c r="CR303" s="225"/>
      <c r="CS303" s="225"/>
      <c r="CT303" s="225"/>
      <c r="CU303" s="225"/>
      <c r="CV303" s="225"/>
      <c r="CW303" s="225"/>
      <c r="CX303" s="225"/>
      <c r="CY303" s="225"/>
      <c r="CZ303" s="225"/>
      <c r="DA303" s="225"/>
      <c r="DB303" s="225"/>
    </row>
    <row r="304" spans="1:106" s="226" customFormat="1">
      <c r="A304" s="261"/>
      <c r="B304" s="236" t="s">
        <v>126</v>
      </c>
      <c r="C304" s="228" t="s">
        <v>5</v>
      </c>
      <c r="D304" s="229">
        <v>5</v>
      </c>
      <c r="E304" s="229"/>
      <c r="F304" s="230">
        <f t="shared" si="72"/>
        <v>0</v>
      </c>
      <c r="G304" s="225"/>
      <c r="H304" s="225"/>
      <c r="I304" s="225"/>
      <c r="J304" s="225"/>
      <c r="K304" s="225"/>
      <c r="L304" s="225"/>
      <c r="M304" s="225"/>
      <c r="N304" s="225"/>
      <c r="O304" s="225"/>
      <c r="P304" s="225"/>
      <c r="Q304" s="225"/>
      <c r="R304" s="225"/>
      <c r="S304" s="225"/>
      <c r="T304" s="225"/>
      <c r="U304" s="225"/>
      <c r="V304" s="225"/>
      <c r="W304" s="225"/>
      <c r="X304" s="225"/>
      <c r="Y304" s="225"/>
      <c r="Z304" s="225"/>
      <c r="AA304" s="225"/>
      <c r="AB304" s="225"/>
      <c r="AC304" s="225"/>
      <c r="AD304" s="225"/>
      <c r="AE304" s="225"/>
      <c r="AF304" s="225"/>
      <c r="AG304" s="225"/>
      <c r="AH304" s="225"/>
      <c r="AI304" s="225"/>
      <c r="AJ304" s="225"/>
      <c r="AK304" s="225"/>
      <c r="AL304" s="225"/>
      <c r="AM304" s="225"/>
      <c r="AN304" s="225"/>
      <c r="AO304" s="225"/>
      <c r="AP304" s="225"/>
      <c r="AQ304" s="225"/>
      <c r="AR304" s="225"/>
      <c r="AS304" s="225"/>
      <c r="AT304" s="225"/>
      <c r="AU304" s="225"/>
      <c r="AV304" s="225"/>
      <c r="AW304" s="225"/>
      <c r="AX304" s="225"/>
      <c r="AY304" s="225"/>
      <c r="AZ304" s="225"/>
      <c r="BA304" s="225"/>
      <c r="BB304" s="225"/>
      <c r="BC304" s="225"/>
      <c r="BD304" s="225"/>
      <c r="BE304" s="225"/>
      <c r="BF304" s="225"/>
      <c r="BG304" s="225"/>
      <c r="BH304" s="225"/>
      <c r="BI304" s="225"/>
      <c r="BJ304" s="225"/>
      <c r="BK304" s="225"/>
      <c r="BL304" s="225"/>
      <c r="BM304" s="225"/>
      <c r="BN304" s="225"/>
      <c r="BO304" s="225"/>
      <c r="BP304" s="225"/>
      <c r="BQ304" s="225"/>
      <c r="BR304" s="225"/>
      <c r="BS304" s="225"/>
      <c r="BT304" s="225"/>
      <c r="BU304" s="225"/>
      <c r="BV304" s="225"/>
      <c r="BW304" s="225"/>
      <c r="BX304" s="225"/>
      <c r="BY304" s="225"/>
      <c r="BZ304" s="225"/>
      <c r="CA304" s="225"/>
      <c r="CB304" s="225"/>
      <c r="CC304" s="225"/>
      <c r="CD304" s="225"/>
      <c r="CE304" s="225"/>
      <c r="CF304" s="225"/>
      <c r="CG304" s="225"/>
      <c r="CH304" s="225"/>
      <c r="CI304" s="225"/>
      <c r="CJ304" s="225"/>
      <c r="CK304" s="225"/>
      <c r="CL304" s="225"/>
      <c r="CM304" s="225"/>
      <c r="CN304" s="225"/>
      <c r="CO304" s="225"/>
      <c r="CP304" s="225"/>
      <c r="CQ304" s="225"/>
      <c r="CR304" s="225"/>
      <c r="CS304" s="225"/>
      <c r="CT304" s="225"/>
      <c r="CU304" s="225"/>
      <c r="CV304" s="225"/>
      <c r="CW304" s="225"/>
      <c r="CX304" s="225"/>
      <c r="CY304" s="225"/>
      <c r="CZ304" s="225"/>
      <c r="DA304" s="225"/>
      <c r="DB304" s="225"/>
    </row>
    <row r="305" spans="1:106" s="226" customFormat="1">
      <c r="A305" s="261"/>
      <c r="B305" s="236" t="s">
        <v>122</v>
      </c>
      <c r="C305" s="228" t="s">
        <v>5</v>
      </c>
      <c r="D305" s="229">
        <v>8.5</v>
      </c>
      <c r="E305" s="229"/>
      <c r="F305" s="230">
        <f t="shared" si="72"/>
        <v>0</v>
      </c>
      <c r="G305" s="225"/>
      <c r="H305" s="225"/>
      <c r="I305" s="225"/>
      <c r="J305" s="225"/>
      <c r="K305" s="225"/>
      <c r="L305" s="225"/>
      <c r="M305" s="225"/>
      <c r="N305" s="225"/>
      <c r="O305" s="225"/>
      <c r="P305" s="225"/>
      <c r="Q305" s="225"/>
      <c r="R305" s="225"/>
      <c r="S305" s="225"/>
      <c r="T305" s="225"/>
      <c r="U305" s="225"/>
      <c r="V305" s="225"/>
      <c r="W305" s="225"/>
      <c r="X305" s="225"/>
      <c r="Y305" s="225"/>
      <c r="Z305" s="225"/>
      <c r="AA305" s="225"/>
      <c r="AB305" s="225"/>
      <c r="AC305" s="225"/>
      <c r="AD305" s="225"/>
      <c r="AE305" s="225"/>
      <c r="AF305" s="225"/>
      <c r="AG305" s="225"/>
      <c r="AH305" s="225"/>
      <c r="AI305" s="225"/>
      <c r="AJ305" s="225"/>
      <c r="AK305" s="225"/>
      <c r="AL305" s="225"/>
      <c r="AM305" s="225"/>
      <c r="AN305" s="225"/>
      <c r="AO305" s="225"/>
      <c r="AP305" s="225"/>
      <c r="AQ305" s="225"/>
      <c r="AR305" s="225"/>
      <c r="AS305" s="225"/>
      <c r="AT305" s="225"/>
      <c r="AU305" s="225"/>
      <c r="AV305" s="225"/>
      <c r="AW305" s="225"/>
      <c r="AX305" s="225"/>
      <c r="AY305" s="225"/>
      <c r="AZ305" s="225"/>
      <c r="BA305" s="225"/>
      <c r="BB305" s="225"/>
      <c r="BC305" s="225"/>
      <c r="BD305" s="225"/>
      <c r="BE305" s="225"/>
      <c r="BF305" s="225"/>
      <c r="BG305" s="225"/>
      <c r="BH305" s="225"/>
      <c r="BI305" s="225"/>
      <c r="BJ305" s="225"/>
      <c r="BK305" s="225"/>
      <c r="BL305" s="225"/>
      <c r="BM305" s="225"/>
      <c r="BN305" s="225"/>
      <c r="BO305" s="225"/>
      <c r="BP305" s="225"/>
      <c r="BQ305" s="225"/>
      <c r="BR305" s="225"/>
      <c r="BS305" s="225"/>
      <c r="BT305" s="225"/>
      <c r="BU305" s="225"/>
      <c r="BV305" s="225"/>
      <c r="BW305" s="225"/>
      <c r="BX305" s="225"/>
      <c r="BY305" s="225"/>
      <c r="BZ305" s="225"/>
      <c r="CA305" s="225"/>
      <c r="CB305" s="225"/>
      <c r="CC305" s="225"/>
      <c r="CD305" s="225"/>
      <c r="CE305" s="225"/>
      <c r="CF305" s="225"/>
      <c r="CG305" s="225"/>
      <c r="CH305" s="225"/>
      <c r="CI305" s="225"/>
      <c r="CJ305" s="225"/>
      <c r="CK305" s="225"/>
      <c r="CL305" s="225"/>
      <c r="CM305" s="225"/>
      <c r="CN305" s="225"/>
      <c r="CO305" s="225"/>
      <c r="CP305" s="225"/>
      <c r="CQ305" s="225"/>
      <c r="CR305" s="225"/>
      <c r="CS305" s="225"/>
      <c r="CT305" s="225"/>
      <c r="CU305" s="225"/>
      <c r="CV305" s="225"/>
      <c r="CW305" s="225"/>
      <c r="CX305" s="225"/>
      <c r="CY305" s="225"/>
      <c r="CZ305" s="225"/>
      <c r="DA305" s="225"/>
      <c r="DB305" s="225"/>
    </row>
    <row r="306" spans="1:106" s="226" customFormat="1">
      <c r="A306" s="261">
        <v>21</v>
      </c>
      <c r="B306" s="237" t="s">
        <v>228</v>
      </c>
      <c r="C306" s="238"/>
      <c r="D306" s="239"/>
      <c r="E306" s="240"/>
      <c r="F306" s="241"/>
      <c r="G306" s="225"/>
      <c r="H306" s="225"/>
      <c r="I306" s="225"/>
      <c r="J306" s="225"/>
      <c r="K306" s="225"/>
      <c r="L306" s="225"/>
      <c r="M306" s="225"/>
      <c r="N306" s="225"/>
      <c r="O306" s="225"/>
      <c r="P306" s="225"/>
      <c r="Q306" s="225"/>
      <c r="R306" s="225"/>
      <c r="S306" s="225"/>
      <c r="T306" s="225"/>
      <c r="U306" s="225"/>
      <c r="V306" s="225"/>
      <c r="W306" s="225"/>
      <c r="X306" s="225"/>
      <c r="Y306" s="225"/>
      <c r="Z306" s="225"/>
      <c r="AA306" s="225"/>
      <c r="AB306" s="225"/>
      <c r="AC306" s="225"/>
      <c r="AD306" s="225"/>
      <c r="AE306" s="225"/>
      <c r="AF306" s="225"/>
      <c r="AG306" s="225"/>
      <c r="AH306" s="225"/>
      <c r="AI306" s="225"/>
      <c r="AJ306" s="225"/>
      <c r="AK306" s="225"/>
      <c r="AL306" s="225"/>
      <c r="AM306" s="225"/>
      <c r="AN306" s="225"/>
      <c r="AO306" s="225"/>
      <c r="AP306" s="225"/>
      <c r="AQ306" s="225"/>
      <c r="AR306" s="225"/>
      <c r="AS306" s="225"/>
      <c r="AT306" s="225"/>
      <c r="AU306" s="225"/>
      <c r="AV306" s="225"/>
      <c r="AW306" s="225"/>
      <c r="AX306" s="225"/>
      <c r="AY306" s="225"/>
      <c r="AZ306" s="225"/>
      <c r="BA306" s="225"/>
      <c r="BB306" s="225"/>
      <c r="BC306" s="225"/>
      <c r="BD306" s="225"/>
      <c r="BE306" s="225"/>
      <c r="BF306" s="225"/>
      <c r="BG306" s="225"/>
      <c r="BH306" s="225"/>
      <c r="BI306" s="225"/>
      <c r="BJ306" s="225"/>
      <c r="BK306" s="225"/>
      <c r="BL306" s="225"/>
      <c r="BM306" s="225"/>
      <c r="BN306" s="225"/>
      <c r="BO306" s="225"/>
      <c r="BP306" s="225"/>
      <c r="BQ306" s="225"/>
      <c r="BR306" s="225"/>
      <c r="BS306" s="225"/>
      <c r="BT306" s="225"/>
      <c r="BU306" s="225"/>
      <c r="BV306" s="225"/>
      <c r="BW306" s="225"/>
      <c r="BX306" s="225"/>
      <c r="BY306" s="225"/>
      <c r="BZ306" s="225"/>
      <c r="CA306" s="225"/>
      <c r="CB306" s="225"/>
      <c r="CC306" s="225"/>
      <c r="CD306" s="225"/>
      <c r="CE306" s="225"/>
      <c r="CF306" s="225"/>
      <c r="CG306" s="225"/>
      <c r="CH306" s="225"/>
      <c r="CI306" s="225"/>
      <c r="CJ306" s="225"/>
      <c r="CK306" s="225"/>
      <c r="CL306" s="225"/>
      <c r="CM306" s="225"/>
      <c r="CN306" s="225"/>
      <c r="CO306" s="225"/>
      <c r="CP306" s="225"/>
      <c r="CQ306" s="225"/>
      <c r="CR306" s="225"/>
      <c r="CS306" s="225"/>
      <c r="CT306" s="225"/>
      <c r="CU306" s="225"/>
      <c r="CV306" s="225"/>
      <c r="CW306" s="225"/>
      <c r="CX306" s="225"/>
      <c r="CY306" s="225"/>
      <c r="CZ306" s="225"/>
      <c r="DA306" s="225"/>
      <c r="DB306" s="225"/>
    </row>
    <row r="307" spans="1:106" s="226" customFormat="1">
      <c r="A307" s="261"/>
      <c r="B307" s="236" t="s">
        <v>125</v>
      </c>
      <c r="C307" s="228" t="s">
        <v>5</v>
      </c>
      <c r="D307" s="229">
        <v>2</v>
      </c>
      <c r="E307" s="229"/>
      <c r="F307" s="230">
        <f t="shared" ref="F307:F309" si="73">D307*E307</f>
        <v>0</v>
      </c>
      <c r="G307" s="225"/>
      <c r="H307" s="225"/>
      <c r="I307" s="225"/>
      <c r="J307" s="225"/>
      <c r="K307" s="225"/>
      <c r="L307" s="225"/>
      <c r="M307" s="225"/>
      <c r="N307" s="225"/>
      <c r="O307" s="225"/>
      <c r="P307" s="225"/>
      <c r="Q307" s="225"/>
      <c r="R307" s="225"/>
      <c r="S307" s="225"/>
      <c r="T307" s="225"/>
      <c r="U307" s="225"/>
      <c r="V307" s="225"/>
      <c r="W307" s="225"/>
      <c r="X307" s="225"/>
      <c r="Y307" s="225"/>
      <c r="Z307" s="225"/>
      <c r="AA307" s="225"/>
      <c r="AB307" s="225"/>
      <c r="AC307" s="225"/>
      <c r="AD307" s="225"/>
      <c r="AE307" s="225"/>
      <c r="AF307" s="225"/>
      <c r="AG307" s="225"/>
      <c r="AH307" s="225"/>
      <c r="AI307" s="225"/>
      <c r="AJ307" s="225"/>
      <c r="AK307" s="225"/>
      <c r="AL307" s="225"/>
      <c r="AM307" s="225"/>
      <c r="AN307" s="225"/>
      <c r="AO307" s="225"/>
      <c r="AP307" s="225"/>
      <c r="AQ307" s="225"/>
      <c r="AR307" s="225"/>
      <c r="AS307" s="225"/>
      <c r="AT307" s="225"/>
      <c r="AU307" s="225"/>
      <c r="AV307" s="225"/>
      <c r="AW307" s="225"/>
      <c r="AX307" s="225"/>
      <c r="AY307" s="225"/>
      <c r="AZ307" s="225"/>
      <c r="BA307" s="225"/>
      <c r="BB307" s="225"/>
      <c r="BC307" s="225"/>
      <c r="BD307" s="225"/>
      <c r="BE307" s="225"/>
      <c r="BF307" s="225"/>
      <c r="BG307" s="225"/>
      <c r="BH307" s="225"/>
      <c r="BI307" s="225"/>
      <c r="BJ307" s="225"/>
      <c r="BK307" s="225"/>
      <c r="BL307" s="225"/>
      <c r="BM307" s="225"/>
      <c r="BN307" s="225"/>
      <c r="BO307" s="225"/>
      <c r="BP307" s="225"/>
      <c r="BQ307" s="225"/>
      <c r="BR307" s="225"/>
      <c r="BS307" s="225"/>
      <c r="BT307" s="225"/>
      <c r="BU307" s="225"/>
      <c r="BV307" s="225"/>
      <c r="BW307" s="225"/>
      <c r="BX307" s="225"/>
      <c r="BY307" s="225"/>
      <c r="BZ307" s="225"/>
      <c r="CA307" s="225"/>
      <c r="CB307" s="225"/>
      <c r="CC307" s="225"/>
      <c r="CD307" s="225"/>
      <c r="CE307" s="225"/>
      <c r="CF307" s="225"/>
      <c r="CG307" s="225"/>
      <c r="CH307" s="225"/>
      <c r="CI307" s="225"/>
      <c r="CJ307" s="225"/>
      <c r="CK307" s="225"/>
      <c r="CL307" s="225"/>
      <c r="CM307" s="225"/>
      <c r="CN307" s="225"/>
      <c r="CO307" s="225"/>
      <c r="CP307" s="225"/>
      <c r="CQ307" s="225"/>
      <c r="CR307" s="225"/>
      <c r="CS307" s="225"/>
      <c r="CT307" s="225"/>
      <c r="CU307" s="225"/>
      <c r="CV307" s="225"/>
      <c r="CW307" s="225"/>
      <c r="CX307" s="225"/>
      <c r="CY307" s="225"/>
      <c r="CZ307" s="225"/>
      <c r="DA307" s="225"/>
      <c r="DB307" s="225"/>
    </row>
    <row r="308" spans="1:106" s="226" customFormat="1">
      <c r="A308" s="261"/>
      <c r="B308" s="236" t="s">
        <v>126</v>
      </c>
      <c r="C308" s="228" t="s">
        <v>5</v>
      </c>
      <c r="D308" s="229">
        <v>2</v>
      </c>
      <c r="E308" s="229"/>
      <c r="F308" s="230">
        <f t="shared" si="73"/>
        <v>0</v>
      </c>
      <c r="G308" s="225"/>
      <c r="H308" s="225"/>
      <c r="I308" s="225"/>
      <c r="J308" s="225"/>
      <c r="K308" s="225"/>
      <c r="L308" s="225"/>
      <c r="M308" s="225"/>
      <c r="N308" s="225"/>
      <c r="O308" s="225"/>
      <c r="P308" s="225"/>
      <c r="Q308" s="225"/>
      <c r="R308" s="225"/>
      <c r="S308" s="225"/>
      <c r="T308" s="225"/>
      <c r="U308" s="225"/>
      <c r="V308" s="225"/>
      <c r="W308" s="225"/>
      <c r="X308" s="225"/>
      <c r="Y308" s="225"/>
      <c r="Z308" s="225"/>
      <c r="AA308" s="225"/>
      <c r="AB308" s="225"/>
      <c r="AC308" s="225"/>
      <c r="AD308" s="225"/>
      <c r="AE308" s="225"/>
      <c r="AF308" s="225"/>
      <c r="AG308" s="225"/>
      <c r="AH308" s="225"/>
      <c r="AI308" s="225"/>
      <c r="AJ308" s="225"/>
      <c r="AK308" s="225"/>
      <c r="AL308" s="225"/>
      <c r="AM308" s="225"/>
      <c r="AN308" s="225"/>
      <c r="AO308" s="225"/>
      <c r="AP308" s="225"/>
      <c r="AQ308" s="225"/>
      <c r="AR308" s="225"/>
      <c r="AS308" s="225"/>
      <c r="AT308" s="225"/>
      <c r="AU308" s="225"/>
      <c r="AV308" s="225"/>
      <c r="AW308" s="225"/>
      <c r="AX308" s="225"/>
      <c r="AY308" s="225"/>
      <c r="AZ308" s="225"/>
      <c r="BA308" s="225"/>
      <c r="BB308" s="225"/>
      <c r="BC308" s="225"/>
      <c r="BD308" s="225"/>
      <c r="BE308" s="225"/>
      <c r="BF308" s="225"/>
      <c r="BG308" s="225"/>
      <c r="BH308" s="225"/>
      <c r="BI308" s="225"/>
      <c r="BJ308" s="225"/>
      <c r="BK308" s="225"/>
      <c r="BL308" s="225"/>
      <c r="BM308" s="225"/>
      <c r="BN308" s="225"/>
      <c r="BO308" s="225"/>
      <c r="BP308" s="225"/>
      <c r="BQ308" s="225"/>
      <c r="BR308" s="225"/>
      <c r="BS308" s="225"/>
      <c r="BT308" s="225"/>
      <c r="BU308" s="225"/>
      <c r="BV308" s="225"/>
      <c r="BW308" s="225"/>
      <c r="BX308" s="225"/>
      <c r="BY308" s="225"/>
      <c r="BZ308" s="225"/>
      <c r="CA308" s="225"/>
      <c r="CB308" s="225"/>
      <c r="CC308" s="225"/>
      <c r="CD308" s="225"/>
      <c r="CE308" s="225"/>
      <c r="CF308" s="225"/>
      <c r="CG308" s="225"/>
      <c r="CH308" s="225"/>
      <c r="CI308" s="225"/>
      <c r="CJ308" s="225"/>
      <c r="CK308" s="225"/>
      <c r="CL308" s="225"/>
      <c r="CM308" s="225"/>
      <c r="CN308" s="225"/>
      <c r="CO308" s="225"/>
      <c r="CP308" s="225"/>
      <c r="CQ308" s="225"/>
      <c r="CR308" s="225"/>
      <c r="CS308" s="225"/>
      <c r="CT308" s="225"/>
      <c r="CU308" s="225"/>
      <c r="CV308" s="225"/>
      <c r="CW308" s="225"/>
      <c r="CX308" s="225"/>
      <c r="CY308" s="225"/>
      <c r="CZ308" s="225"/>
      <c r="DA308" s="225"/>
      <c r="DB308" s="225"/>
    </row>
    <row r="309" spans="1:106" s="226" customFormat="1">
      <c r="A309" s="261"/>
      <c r="B309" s="236" t="s">
        <v>122</v>
      </c>
      <c r="C309" s="228" t="s">
        <v>5</v>
      </c>
      <c r="D309" s="229">
        <v>2</v>
      </c>
      <c r="E309" s="229"/>
      <c r="F309" s="230">
        <f t="shared" si="73"/>
        <v>0</v>
      </c>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5"/>
      <c r="AY309" s="225"/>
      <c r="AZ309" s="225"/>
      <c r="BA309" s="225"/>
      <c r="BB309" s="225"/>
      <c r="BC309" s="225"/>
      <c r="BD309" s="225"/>
      <c r="BE309" s="225"/>
      <c r="BF309" s="225"/>
      <c r="BG309" s="225"/>
      <c r="BH309" s="225"/>
      <c r="BI309" s="225"/>
      <c r="BJ309" s="225"/>
      <c r="BK309" s="225"/>
      <c r="BL309" s="225"/>
      <c r="BM309" s="225"/>
      <c r="BN309" s="225"/>
      <c r="BO309" s="225"/>
      <c r="BP309" s="225"/>
      <c r="BQ309" s="225"/>
      <c r="BR309" s="225"/>
      <c r="BS309" s="225"/>
      <c r="BT309" s="225"/>
      <c r="BU309" s="225"/>
      <c r="BV309" s="225"/>
      <c r="BW309" s="225"/>
      <c r="BX309" s="225"/>
      <c r="BY309" s="225"/>
      <c r="BZ309" s="225"/>
      <c r="CA309" s="225"/>
      <c r="CB309" s="225"/>
      <c r="CC309" s="225"/>
      <c r="CD309" s="225"/>
      <c r="CE309" s="225"/>
      <c r="CF309" s="225"/>
      <c r="CG309" s="225"/>
      <c r="CH309" s="225"/>
      <c r="CI309" s="225"/>
      <c r="CJ309" s="225"/>
      <c r="CK309" s="225"/>
      <c r="CL309" s="225"/>
      <c r="CM309" s="225"/>
      <c r="CN309" s="225"/>
      <c r="CO309" s="225"/>
      <c r="CP309" s="225"/>
      <c r="CQ309" s="225"/>
      <c r="CR309" s="225"/>
      <c r="CS309" s="225"/>
      <c r="CT309" s="225"/>
      <c r="CU309" s="225"/>
      <c r="CV309" s="225"/>
      <c r="CW309" s="225"/>
      <c r="CX309" s="225"/>
      <c r="CY309" s="225"/>
      <c r="CZ309" s="225"/>
      <c r="DA309" s="225"/>
      <c r="DB309" s="225"/>
    </row>
    <row r="310" spans="1:106" s="226" customFormat="1">
      <c r="A310" s="261">
        <v>22</v>
      </c>
      <c r="B310" s="237" t="s">
        <v>229</v>
      </c>
      <c r="C310" s="228"/>
      <c r="D310" s="229"/>
      <c r="E310" s="229"/>
      <c r="F310" s="230"/>
      <c r="G310" s="225"/>
      <c r="H310" s="225"/>
      <c r="I310" s="225"/>
      <c r="J310" s="225"/>
      <c r="K310" s="225"/>
      <c r="L310" s="225"/>
      <c r="M310" s="225"/>
      <c r="N310" s="225"/>
      <c r="O310" s="225"/>
      <c r="P310" s="225"/>
      <c r="Q310" s="225"/>
      <c r="R310" s="225"/>
      <c r="S310" s="225"/>
      <c r="T310" s="225"/>
      <c r="U310" s="225"/>
      <c r="V310" s="225"/>
      <c r="W310" s="225"/>
      <c r="X310" s="225"/>
      <c r="Y310" s="225"/>
      <c r="Z310" s="225"/>
      <c r="AA310" s="225"/>
      <c r="AB310" s="225"/>
      <c r="AC310" s="225"/>
      <c r="AD310" s="225"/>
      <c r="AE310" s="225"/>
      <c r="AF310" s="225"/>
      <c r="AG310" s="225"/>
      <c r="AH310" s="225"/>
      <c r="AI310" s="225"/>
      <c r="AJ310" s="225"/>
      <c r="AK310" s="225"/>
      <c r="AL310" s="225"/>
      <c r="AM310" s="225"/>
      <c r="AN310" s="225"/>
      <c r="AO310" s="225"/>
      <c r="AP310" s="225"/>
      <c r="AQ310" s="225"/>
      <c r="AR310" s="225"/>
      <c r="AS310" s="225"/>
      <c r="AT310" s="225"/>
      <c r="AU310" s="225"/>
      <c r="AV310" s="225"/>
      <c r="AW310" s="225"/>
      <c r="AX310" s="225"/>
      <c r="AY310" s="225"/>
      <c r="AZ310" s="225"/>
      <c r="BA310" s="225"/>
      <c r="BB310" s="225"/>
      <c r="BC310" s="225"/>
      <c r="BD310" s="225"/>
      <c r="BE310" s="225"/>
      <c r="BF310" s="225"/>
      <c r="BG310" s="225"/>
      <c r="BH310" s="225"/>
      <c r="BI310" s="225"/>
      <c r="BJ310" s="225"/>
      <c r="BK310" s="225"/>
      <c r="BL310" s="225"/>
      <c r="BM310" s="225"/>
      <c r="BN310" s="225"/>
      <c r="BO310" s="225"/>
      <c r="BP310" s="225"/>
      <c r="BQ310" s="225"/>
      <c r="BR310" s="225"/>
      <c r="BS310" s="225"/>
      <c r="BT310" s="225"/>
      <c r="BU310" s="225"/>
      <c r="BV310" s="225"/>
      <c r="BW310" s="225"/>
      <c r="BX310" s="225"/>
      <c r="BY310" s="225"/>
      <c r="BZ310" s="225"/>
      <c r="CA310" s="225"/>
      <c r="CB310" s="225"/>
      <c r="CC310" s="225"/>
      <c r="CD310" s="225"/>
      <c r="CE310" s="225"/>
      <c r="CF310" s="225"/>
      <c r="CG310" s="225"/>
      <c r="CH310" s="225"/>
      <c r="CI310" s="225"/>
      <c r="CJ310" s="225"/>
      <c r="CK310" s="225"/>
      <c r="CL310" s="225"/>
      <c r="CM310" s="225"/>
      <c r="CN310" s="225"/>
      <c r="CO310" s="225"/>
      <c r="CP310" s="225"/>
      <c r="CQ310" s="225"/>
      <c r="CR310" s="225"/>
      <c r="CS310" s="225"/>
      <c r="CT310" s="225"/>
      <c r="CU310" s="225"/>
      <c r="CV310" s="225"/>
      <c r="CW310" s="225"/>
      <c r="CX310" s="225"/>
      <c r="CY310" s="225"/>
      <c r="CZ310" s="225"/>
      <c r="DA310" s="225"/>
      <c r="DB310" s="225"/>
    </row>
    <row r="311" spans="1:106" s="226" customFormat="1">
      <c r="A311" s="261"/>
      <c r="B311" s="236" t="s">
        <v>230</v>
      </c>
      <c r="C311" s="228" t="s">
        <v>6</v>
      </c>
      <c r="D311" s="229">
        <v>1</v>
      </c>
      <c r="E311" s="229"/>
      <c r="F311" s="230">
        <f t="shared" ref="F311" si="74">D311*E311</f>
        <v>0</v>
      </c>
      <c r="G311" s="225"/>
      <c r="H311" s="225"/>
      <c r="I311" s="225"/>
      <c r="J311" s="225"/>
      <c r="K311" s="225"/>
      <c r="L311" s="225"/>
      <c r="M311" s="225"/>
      <c r="N311" s="225"/>
      <c r="O311" s="225"/>
      <c r="P311" s="225"/>
      <c r="Q311" s="225"/>
      <c r="R311" s="225"/>
      <c r="S311" s="225"/>
      <c r="T311" s="225"/>
      <c r="U311" s="225"/>
      <c r="V311" s="225"/>
      <c r="W311" s="225"/>
      <c r="X311" s="225"/>
      <c r="Y311" s="225"/>
      <c r="Z311" s="225"/>
      <c r="AA311" s="225"/>
      <c r="AB311" s="225"/>
      <c r="AC311" s="225"/>
      <c r="AD311" s="225"/>
      <c r="AE311" s="225"/>
      <c r="AF311" s="225"/>
      <c r="AG311" s="225"/>
      <c r="AH311" s="225"/>
      <c r="AI311" s="225"/>
      <c r="AJ311" s="225"/>
      <c r="AK311" s="225"/>
      <c r="AL311" s="225"/>
      <c r="AM311" s="225"/>
      <c r="AN311" s="225"/>
      <c r="AO311" s="225"/>
      <c r="AP311" s="225"/>
      <c r="AQ311" s="225"/>
      <c r="AR311" s="225"/>
      <c r="AS311" s="225"/>
      <c r="AT311" s="225"/>
      <c r="AU311" s="225"/>
      <c r="AV311" s="225"/>
      <c r="AW311" s="225"/>
      <c r="AX311" s="225"/>
      <c r="AY311" s="225"/>
      <c r="AZ311" s="225"/>
      <c r="BA311" s="225"/>
      <c r="BB311" s="225"/>
      <c r="BC311" s="225"/>
      <c r="BD311" s="225"/>
      <c r="BE311" s="225"/>
      <c r="BF311" s="225"/>
      <c r="BG311" s="225"/>
      <c r="BH311" s="225"/>
      <c r="BI311" s="225"/>
      <c r="BJ311" s="225"/>
      <c r="BK311" s="225"/>
      <c r="BL311" s="225"/>
      <c r="BM311" s="225"/>
      <c r="BN311" s="225"/>
      <c r="BO311" s="225"/>
      <c r="BP311" s="225"/>
      <c r="BQ311" s="225"/>
      <c r="BR311" s="225"/>
      <c r="BS311" s="225"/>
      <c r="BT311" s="225"/>
      <c r="BU311" s="225"/>
      <c r="BV311" s="225"/>
      <c r="BW311" s="225"/>
      <c r="BX311" s="225"/>
      <c r="BY311" s="225"/>
      <c r="BZ311" s="225"/>
      <c r="CA311" s="225"/>
      <c r="CB311" s="225"/>
      <c r="CC311" s="225"/>
      <c r="CD311" s="225"/>
      <c r="CE311" s="225"/>
      <c r="CF311" s="225"/>
      <c r="CG311" s="225"/>
      <c r="CH311" s="225"/>
      <c r="CI311" s="225"/>
      <c r="CJ311" s="225"/>
      <c r="CK311" s="225"/>
      <c r="CL311" s="225"/>
      <c r="CM311" s="225"/>
      <c r="CN311" s="225"/>
      <c r="CO311" s="225"/>
      <c r="CP311" s="225"/>
      <c r="CQ311" s="225"/>
      <c r="CR311" s="225"/>
      <c r="CS311" s="225"/>
      <c r="CT311" s="225"/>
      <c r="CU311" s="225"/>
      <c r="CV311" s="225"/>
      <c r="CW311" s="225"/>
      <c r="CX311" s="225"/>
      <c r="CY311" s="225"/>
      <c r="CZ311" s="225"/>
      <c r="DA311" s="225"/>
      <c r="DB311" s="225"/>
    </row>
    <row r="312" spans="1:106" s="226" customFormat="1">
      <c r="A312" s="261"/>
      <c r="B312" s="293" t="s">
        <v>305</v>
      </c>
      <c r="C312" s="294"/>
      <c r="D312" s="229"/>
      <c r="E312" s="229"/>
      <c r="F312" s="230"/>
      <c r="G312" s="225"/>
      <c r="H312" s="225"/>
      <c r="I312" s="225"/>
      <c r="J312" s="225"/>
      <c r="K312" s="225"/>
      <c r="L312" s="225"/>
      <c r="M312" s="225"/>
      <c r="N312" s="225"/>
      <c r="O312" s="225"/>
      <c r="P312" s="225"/>
      <c r="Q312" s="225"/>
      <c r="R312" s="225"/>
      <c r="S312" s="225"/>
      <c r="T312" s="225"/>
      <c r="U312" s="225"/>
      <c r="V312" s="225"/>
      <c r="W312" s="225"/>
      <c r="X312" s="225"/>
      <c r="Y312" s="225"/>
      <c r="Z312" s="225"/>
      <c r="AA312" s="225"/>
      <c r="AB312" s="225"/>
      <c r="AC312" s="225"/>
      <c r="AD312" s="225"/>
      <c r="AE312" s="225"/>
      <c r="AF312" s="225"/>
      <c r="AG312" s="225"/>
      <c r="AH312" s="225"/>
      <c r="AI312" s="225"/>
      <c r="AJ312" s="225"/>
      <c r="AK312" s="225"/>
      <c r="AL312" s="225"/>
      <c r="AM312" s="225"/>
      <c r="AN312" s="225"/>
      <c r="AO312" s="225"/>
      <c r="AP312" s="225"/>
      <c r="AQ312" s="225"/>
      <c r="AR312" s="225"/>
      <c r="AS312" s="225"/>
      <c r="AT312" s="225"/>
      <c r="AU312" s="225"/>
      <c r="AV312" s="225"/>
      <c r="AW312" s="225"/>
      <c r="AX312" s="225"/>
      <c r="AY312" s="225"/>
      <c r="AZ312" s="225"/>
      <c r="BA312" s="225"/>
      <c r="BB312" s="225"/>
      <c r="BC312" s="225"/>
      <c r="BD312" s="225"/>
      <c r="BE312" s="225"/>
      <c r="BF312" s="225"/>
      <c r="BG312" s="225"/>
      <c r="BH312" s="225"/>
      <c r="BI312" s="225"/>
      <c r="BJ312" s="225"/>
      <c r="BK312" s="225"/>
      <c r="BL312" s="225"/>
      <c r="BM312" s="225"/>
      <c r="BN312" s="225"/>
      <c r="BO312" s="225"/>
      <c r="BP312" s="225"/>
      <c r="BQ312" s="225"/>
      <c r="BR312" s="225"/>
      <c r="BS312" s="225"/>
      <c r="BT312" s="225"/>
      <c r="BU312" s="225"/>
      <c r="BV312" s="225"/>
      <c r="BW312" s="225"/>
      <c r="BX312" s="225"/>
      <c r="BY312" s="225"/>
      <c r="BZ312" s="225"/>
      <c r="CA312" s="225"/>
      <c r="CB312" s="225"/>
      <c r="CC312" s="225"/>
      <c r="CD312" s="225"/>
      <c r="CE312" s="225"/>
      <c r="CF312" s="225"/>
      <c r="CG312" s="225"/>
      <c r="CH312" s="225"/>
      <c r="CI312" s="225"/>
      <c r="CJ312" s="225"/>
      <c r="CK312" s="225"/>
      <c r="CL312" s="225"/>
      <c r="CM312" s="225"/>
      <c r="CN312" s="225"/>
      <c r="CO312" s="225"/>
      <c r="CP312" s="225"/>
      <c r="CQ312" s="225"/>
      <c r="CR312" s="225"/>
      <c r="CS312" s="225"/>
      <c r="CT312" s="225"/>
      <c r="CU312" s="225"/>
      <c r="CV312" s="225"/>
      <c r="CW312" s="225"/>
      <c r="CX312" s="225"/>
      <c r="CY312" s="225"/>
      <c r="CZ312" s="225"/>
      <c r="DA312" s="225"/>
      <c r="DB312" s="225"/>
    </row>
    <row r="313" spans="1:106" s="215" customFormat="1">
      <c r="A313" s="262">
        <v>23</v>
      </c>
      <c r="B313" s="252" t="s">
        <v>186</v>
      </c>
      <c r="C313" s="253"/>
      <c r="D313" s="254"/>
      <c r="E313" s="255"/>
      <c r="F313" s="256"/>
      <c r="G313" s="257"/>
      <c r="H313" s="257"/>
      <c r="I313" s="257"/>
      <c r="J313" s="257"/>
      <c r="K313" s="257"/>
      <c r="L313" s="257"/>
      <c r="M313" s="257"/>
      <c r="N313" s="257"/>
      <c r="O313" s="257"/>
      <c r="P313" s="257"/>
      <c r="Q313" s="257"/>
      <c r="R313" s="257"/>
      <c r="S313" s="257"/>
      <c r="T313" s="257"/>
      <c r="U313" s="257"/>
      <c r="V313" s="257"/>
      <c r="W313" s="257"/>
      <c r="X313" s="257"/>
      <c r="Y313" s="257"/>
      <c r="Z313" s="257"/>
      <c r="AA313" s="257"/>
      <c r="AB313" s="257"/>
      <c r="AC313" s="257"/>
      <c r="AD313" s="257"/>
      <c r="AE313" s="257"/>
      <c r="AF313" s="257"/>
      <c r="AG313" s="257"/>
      <c r="AH313" s="257"/>
      <c r="AI313" s="257"/>
      <c r="AJ313" s="257"/>
      <c r="AK313" s="257"/>
      <c r="AL313" s="257"/>
      <c r="AM313" s="257"/>
      <c r="AN313" s="257"/>
      <c r="AO313" s="257"/>
      <c r="AP313" s="257"/>
      <c r="AQ313" s="257"/>
      <c r="AR313" s="257"/>
      <c r="AS313" s="257"/>
      <c r="AT313" s="257"/>
      <c r="AU313" s="257"/>
      <c r="AV313" s="257"/>
      <c r="AW313" s="257"/>
      <c r="AX313" s="257"/>
      <c r="AY313" s="257"/>
      <c r="AZ313" s="257"/>
      <c r="BA313" s="257"/>
      <c r="BB313" s="257"/>
      <c r="BC313" s="257"/>
      <c r="BD313" s="257"/>
      <c r="BE313" s="257"/>
      <c r="BF313" s="257"/>
      <c r="BG313" s="257"/>
      <c r="BH313" s="257"/>
      <c r="BI313" s="257"/>
      <c r="BJ313" s="257"/>
      <c r="BK313" s="257"/>
      <c r="BL313" s="257"/>
      <c r="BM313" s="257"/>
      <c r="BN313" s="257"/>
      <c r="BO313" s="257"/>
      <c r="BP313" s="257"/>
      <c r="BQ313" s="257"/>
      <c r="BR313" s="257"/>
      <c r="BS313" s="257"/>
      <c r="BT313" s="257"/>
      <c r="BU313" s="257"/>
      <c r="BV313" s="257"/>
      <c r="BW313" s="257"/>
      <c r="BX313" s="257"/>
      <c r="BY313" s="257"/>
      <c r="BZ313" s="257"/>
      <c r="CA313" s="257"/>
      <c r="CB313" s="257"/>
      <c r="CC313" s="257"/>
      <c r="CD313" s="257"/>
      <c r="CE313" s="257"/>
      <c r="CF313" s="257"/>
      <c r="CG313" s="257"/>
      <c r="CH313" s="257"/>
      <c r="CI313" s="257"/>
      <c r="CJ313" s="257"/>
      <c r="CK313" s="257"/>
      <c r="CL313" s="257"/>
      <c r="CM313" s="257"/>
      <c r="CN313" s="257"/>
      <c r="CO313" s="257"/>
      <c r="CP313" s="257"/>
      <c r="CQ313" s="257"/>
      <c r="CR313" s="257"/>
      <c r="CS313" s="257"/>
      <c r="CT313" s="257"/>
      <c r="CU313" s="257"/>
      <c r="CV313" s="257"/>
      <c r="CW313" s="257"/>
      <c r="CX313" s="257"/>
      <c r="CY313" s="257"/>
      <c r="CZ313" s="257"/>
      <c r="DA313" s="257"/>
      <c r="DB313" s="257"/>
    </row>
    <row r="314" spans="1:106" s="215" customFormat="1">
      <c r="A314" s="262"/>
      <c r="B314" s="258" t="s">
        <v>231</v>
      </c>
      <c r="C314" s="249" t="s">
        <v>6</v>
      </c>
      <c r="D314" s="250">
        <v>2</v>
      </c>
      <c r="E314" s="250"/>
      <c r="F314" s="251">
        <f t="shared" ref="F314:F323" si="75">D314*E314</f>
        <v>0</v>
      </c>
      <c r="G314" s="257"/>
      <c r="H314" s="257"/>
      <c r="I314" s="257"/>
      <c r="J314" s="257"/>
      <c r="K314" s="257"/>
      <c r="L314" s="257"/>
      <c r="M314" s="257"/>
      <c r="N314" s="257"/>
      <c r="O314" s="257"/>
      <c r="P314" s="257"/>
      <c r="Q314" s="257"/>
      <c r="R314" s="257"/>
      <c r="S314" s="257"/>
      <c r="T314" s="257"/>
      <c r="U314" s="257"/>
      <c r="V314" s="257"/>
      <c r="W314" s="257"/>
      <c r="X314" s="257"/>
      <c r="Y314" s="257"/>
      <c r="Z314" s="257"/>
      <c r="AA314" s="257"/>
      <c r="AB314" s="257"/>
      <c r="AC314" s="257"/>
      <c r="AD314" s="257"/>
      <c r="AE314" s="257"/>
      <c r="AF314" s="257"/>
      <c r="AG314" s="257"/>
      <c r="AH314" s="257"/>
      <c r="AI314" s="257"/>
      <c r="AJ314" s="257"/>
      <c r="AK314" s="257"/>
      <c r="AL314" s="257"/>
      <c r="AM314" s="257"/>
      <c r="AN314" s="257"/>
      <c r="AO314" s="257"/>
      <c r="AP314" s="257"/>
      <c r="AQ314" s="257"/>
      <c r="AR314" s="257"/>
      <c r="AS314" s="257"/>
      <c r="AT314" s="257"/>
      <c r="AU314" s="257"/>
      <c r="AV314" s="257"/>
      <c r="AW314" s="257"/>
      <c r="AX314" s="257"/>
      <c r="AY314" s="257"/>
      <c r="AZ314" s="257"/>
      <c r="BA314" s="257"/>
      <c r="BB314" s="257"/>
      <c r="BC314" s="257"/>
      <c r="BD314" s="257"/>
      <c r="BE314" s="257"/>
      <c r="BF314" s="257"/>
      <c r="BG314" s="257"/>
      <c r="BH314" s="257"/>
      <c r="BI314" s="257"/>
      <c r="BJ314" s="257"/>
      <c r="BK314" s="257"/>
      <c r="BL314" s="257"/>
      <c r="BM314" s="257"/>
      <c r="BN314" s="257"/>
      <c r="BO314" s="257"/>
      <c r="BP314" s="257"/>
      <c r="BQ314" s="257"/>
      <c r="BR314" s="257"/>
      <c r="BS314" s="257"/>
      <c r="BT314" s="257"/>
      <c r="BU314" s="257"/>
      <c r="BV314" s="257"/>
      <c r="BW314" s="257"/>
      <c r="BX314" s="257"/>
      <c r="BY314" s="257"/>
      <c r="BZ314" s="257"/>
      <c r="CA314" s="257"/>
      <c r="CB314" s="257"/>
      <c r="CC314" s="257"/>
      <c r="CD314" s="257"/>
      <c r="CE314" s="257"/>
      <c r="CF314" s="257"/>
      <c r="CG314" s="257"/>
      <c r="CH314" s="257"/>
      <c r="CI314" s="257"/>
      <c r="CJ314" s="257"/>
      <c r="CK314" s="257"/>
      <c r="CL314" s="257"/>
      <c r="CM314" s="257"/>
      <c r="CN314" s="257"/>
      <c r="CO314" s="257"/>
      <c r="CP314" s="257"/>
      <c r="CQ314" s="257"/>
      <c r="CR314" s="257"/>
      <c r="CS314" s="257"/>
      <c r="CT314" s="257"/>
      <c r="CU314" s="257"/>
      <c r="CV314" s="257"/>
      <c r="CW314" s="257"/>
      <c r="CX314" s="257"/>
      <c r="CY314" s="257"/>
      <c r="CZ314" s="257"/>
      <c r="DA314" s="257"/>
      <c r="DB314" s="257"/>
    </row>
    <row r="315" spans="1:106" s="215" customFormat="1">
      <c r="A315" s="262"/>
      <c r="B315" s="258" t="s">
        <v>232</v>
      </c>
      <c r="C315" s="249" t="s">
        <v>6</v>
      </c>
      <c r="D315" s="250">
        <v>3</v>
      </c>
      <c r="E315" s="250"/>
      <c r="F315" s="251">
        <f t="shared" si="75"/>
        <v>0</v>
      </c>
      <c r="G315" s="257"/>
      <c r="H315" s="257"/>
      <c r="I315" s="257"/>
      <c r="J315" s="257"/>
      <c r="K315" s="257"/>
      <c r="L315" s="257"/>
      <c r="M315" s="257"/>
      <c r="N315" s="257"/>
      <c r="O315" s="257"/>
      <c r="P315" s="257"/>
      <c r="Q315" s="257"/>
      <c r="R315" s="257"/>
      <c r="S315" s="257"/>
      <c r="T315" s="257"/>
      <c r="U315" s="257"/>
      <c r="V315" s="257"/>
      <c r="W315" s="257"/>
      <c r="X315" s="257"/>
      <c r="Y315" s="257"/>
      <c r="Z315" s="257"/>
      <c r="AA315" s="257"/>
      <c r="AB315" s="257"/>
      <c r="AC315" s="257"/>
      <c r="AD315" s="257"/>
      <c r="AE315" s="257"/>
      <c r="AF315" s="257"/>
      <c r="AG315" s="257"/>
      <c r="AH315" s="257"/>
      <c r="AI315" s="257"/>
      <c r="AJ315" s="257"/>
      <c r="AK315" s="257"/>
      <c r="AL315" s="257"/>
      <c r="AM315" s="257"/>
      <c r="AN315" s="257"/>
      <c r="AO315" s="257"/>
      <c r="AP315" s="257"/>
      <c r="AQ315" s="257"/>
      <c r="AR315" s="257"/>
      <c r="AS315" s="257"/>
      <c r="AT315" s="257"/>
      <c r="AU315" s="257"/>
      <c r="AV315" s="257"/>
      <c r="AW315" s="257"/>
      <c r="AX315" s="257"/>
      <c r="AY315" s="257"/>
      <c r="AZ315" s="257"/>
      <c r="BA315" s="257"/>
      <c r="BB315" s="257"/>
      <c r="BC315" s="257"/>
      <c r="BD315" s="257"/>
      <c r="BE315" s="257"/>
      <c r="BF315" s="257"/>
      <c r="BG315" s="257"/>
      <c r="BH315" s="257"/>
      <c r="BI315" s="257"/>
      <c r="BJ315" s="257"/>
      <c r="BK315" s="257"/>
      <c r="BL315" s="257"/>
      <c r="BM315" s="257"/>
      <c r="BN315" s="257"/>
      <c r="BO315" s="257"/>
      <c r="BP315" s="257"/>
      <c r="BQ315" s="257"/>
      <c r="BR315" s="257"/>
      <c r="BS315" s="257"/>
      <c r="BT315" s="257"/>
      <c r="BU315" s="257"/>
      <c r="BV315" s="257"/>
      <c r="BW315" s="257"/>
      <c r="BX315" s="257"/>
      <c r="BY315" s="257"/>
      <c r="BZ315" s="257"/>
      <c r="CA315" s="257"/>
      <c r="CB315" s="257"/>
      <c r="CC315" s="257"/>
      <c r="CD315" s="257"/>
      <c r="CE315" s="257"/>
      <c r="CF315" s="257"/>
      <c r="CG315" s="257"/>
      <c r="CH315" s="257"/>
      <c r="CI315" s="257"/>
      <c r="CJ315" s="257"/>
      <c r="CK315" s="257"/>
      <c r="CL315" s="257"/>
      <c r="CM315" s="257"/>
      <c r="CN315" s="257"/>
      <c r="CO315" s="257"/>
      <c r="CP315" s="257"/>
      <c r="CQ315" s="257"/>
      <c r="CR315" s="257"/>
      <c r="CS315" s="257"/>
      <c r="CT315" s="257"/>
      <c r="CU315" s="257"/>
      <c r="CV315" s="257"/>
      <c r="CW315" s="257"/>
      <c r="CX315" s="257"/>
      <c r="CY315" s="257"/>
      <c r="CZ315" s="257"/>
      <c r="DA315" s="257"/>
      <c r="DB315" s="257"/>
    </row>
    <row r="316" spans="1:106" s="215" customFormat="1">
      <c r="A316" s="262"/>
      <c r="B316" s="258" t="s">
        <v>233</v>
      </c>
      <c r="C316" s="249" t="s">
        <v>6</v>
      </c>
      <c r="D316" s="250">
        <v>2</v>
      </c>
      <c r="E316" s="250"/>
      <c r="F316" s="251">
        <f t="shared" si="75"/>
        <v>0</v>
      </c>
      <c r="G316" s="257"/>
      <c r="H316" s="257"/>
      <c r="I316" s="257"/>
      <c r="J316" s="257"/>
      <c r="K316" s="257"/>
      <c r="L316" s="257"/>
      <c r="M316" s="257"/>
      <c r="N316" s="257"/>
      <c r="O316" s="257"/>
      <c r="P316" s="257"/>
      <c r="Q316" s="257"/>
      <c r="R316" s="257"/>
      <c r="S316" s="257"/>
      <c r="T316" s="257"/>
      <c r="U316" s="257"/>
      <c r="V316" s="257"/>
      <c r="W316" s="257"/>
      <c r="X316" s="257"/>
      <c r="Y316" s="257"/>
      <c r="Z316" s="257"/>
      <c r="AA316" s="257"/>
      <c r="AB316" s="257"/>
      <c r="AC316" s="257"/>
      <c r="AD316" s="257"/>
      <c r="AE316" s="257"/>
      <c r="AF316" s="257"/>
      <c r="AG316" s="257"/>
      <c r="AH316" s="257"/>
      <c r="AI316" s="257"/>
      <c r="AJ316" s="257"/>
      <c r="AK316" s="257"/>
      <c r="AL316" s="257"/>
      <c r="AM316" s="257"/>
      <c r="AN316" s="257"/>
      <c r="AO316" s="257"/>
      <c r="AP316" s="257"/>
      <c r="AQ316" s="257"/>
      <c r="AR316" s="257"/>
      <c r="AS316" s="257"/>
      <c r="AT316" s="257"/>
      <c r="AU316" s="257"/>
      <c r="AV316" s="257"/>
      <c r="AW316" s="257"/>
      <c r="AX316" s="257"/>
      <c r="AY316" s="257"/>
      <c r="AZ316" s="257"/>
      <c r="BA316" s="257"/>
      <c r="BB316" s="257"/>
      <c r="BC316" s="257"/>
      <c r="BD316" s="257"/>
      <c r="BE316" s="257"/>
      <c r="BF316" s="257"/>
      <c r="BG316" s="257"/>
      <c r="BH316" s="257"/>
      <c r="BI316" s="257"/>
      <c r="BJ316" s="257"/>
      <c r="BK316" s="257"/>
      <c r="BL316" s="257"/>
      <c r="BM316" s="257"/>
      <c r="BN316" s="257"/>
      <c r="BO316" s="257"/>
      <c r="BP316" s="257"/>
      <c r="BQ316" s="257"/>
      <c r="BR316" s="257"/>
      <c r="BS316" s="257"/>
      <c r="BT316" s="257"/>
      <c r="BU316" s="257"/>
      <c r="BV316" s="257"/>
      <c r="BW316" s="257"/>
      <c r="BX316" s="257"/>
      <c r="BY316" s="257"/>
      <c r="BZ316" s="257"/>
      <c r="CA316" s="257"/>
      <c r="CB316" s="257"/>
      <c r="CC316" s="257"/>
      <c r="CD316" s="257"/>
      <c r="CE316" s="257"/>
      <c r="CF316" s="257"/>
      <c r="CG316" s="257"/>
      <c r="CH316" s="257"/>
      <c r="CI316" s="257"/>
      <c r="CJ316" s="257"/>
      <c r="CK316" s="257"/>
      <c r="CL316" s="257"/>
      <c r="CM316" s="257"/>
      <c r="CN316" s="257"/>
      <c r="CO316" s="257"/>
      <c r="CP316" s="257"/>
      <c r="CQ316" s="257"/>
      <c r="CR316" s="257"/>
      <c r="CS316" s="257"/>
      <c r="CT316" s="257"/>
      <c r="CU316" s="257"/>
      <c r="CV316" s="257"/>
      <c r="CW316" s="257"/>
      <c r="CX316" s="257"/>
      <c r="CY316" s="257"/>
      <c r="CZ316" s="257"/>
      <c r="DA316" s="257"/>
      <c r="DB316" s="257"/>
    </row>
    <row r="317" spans="1:106" s="215" customFormat="1" ht="15.75" customHeight="1">
      <c r="A317" s="262"/>
      <c r="B317" s="283" t="s">
        <v>234</v>
      </c>
      <c r="C317" s="249" t="s">
        <v>6</v>
      </c>
      <c r="D317" s="250">
        <v>1</v>
      </c>
      <c r="E317" s="250"/>
      <c r="F317" s="251">
        <f t="shared" si="75"/>
        <v>0</v>
      </c>
      <c r="G317" s="257"/>
      <c r="H317" s="257"/>
      <c r="I317" s="257"/>
      <c r="J317" s="257"/>
      <c r="K317" s="257"/>
      <c r="L317" s="257"/>
      <c r="M317" s="257"/>
      <c r="N317" s="257"/>
      <c r="O317" s="257"/>
      <c r="P317" s="257"/>
      <c r="Q317" s="257"/>
      <c r="R317" s="257"/>
      <c r="S317" s="257"/>
      <c r="T317" s="257"/>
      <c r="U317" s="257"/>
      <c r="V317" s="257"/>
      <c r="W317" s="257"/>
      <c r="X317" s="257"/>
      <c r="Y317" s="257"/>
      <c r="Z317" s="257"/>
      <c r="AA317" s="257"/>
      <c r="AB317" s="257"/>
      <c r="AC317" s="257"/>
      <c r="AD317" s="257"/>
      <c r="AE317" s="257"/>
      <c r="AF317" s="257"/>
      <c r="AG317" s="257"/>
      <c r="AH317" s="257"/>
      <c r="AI317" s="257"/>
      <c r="AJ317" s="257"/>
      <c r="AK317" s="257"/>
      <c r="AL317" s="257"/>
      <c r="AM317" s="257"/>
      <c r="AN317" s="257"/>
      <c r="AO317" s="257"/>
      <c r="AP317" s="257"/>
      <c r="AQ317" s="257"/>
      <c r="AR317" s="257"/>
      <c r="AS317" s="257"/>
      <c r="AT317" s="257"/>
      <c r="AU317" s="257"/>
      <c r="AV317" s="257"/>
      <c r="AW317" s="257"/>
      <c r="AX317" s="257"/>
      <c r="AY317" s="257"/>
      <c r="AZ317" s="257"/>
      <c r="BA317" s="257"/>
      <c r="BB317" s="257"/>
      <c r="BC317" s="257"/>
      <c r="BD317" s="257"/>
      <c r="BE317" s="257"/>
      <c r="BF317" s="257"/>
      <c r="BG317" s="257"/>
      <c r="BH317" s="257"/>
      <c r="BI317" s="257"/>
      <c r="BJ317" s="257"/>
      <c r="BK317" s="257"/>
      <c r="BL317" s="257"/>
      <c r="BM317" s="257"/>
      <c r="BN317" s="257"/>
      <c r="BO317" s="257"/>
      <c r="BP317" s="257"/>
      <c r="BQ317" s="257"/>
      <c r="BR317" s="257"/>
      <c r="BS317" s="257"/>
      <c r="BT317" s="257"/>
      <c r="BU317" s="257"/>
      <c r="BV317" s="257"/>
      <c r="BW317" s="257"/>
      <c r="BX317" s="257"/>
      <c r="BY317" s="257"/>
      <c r="BZ317" s="257"/>
      <c r="CA317" s="257"/>
      <c r="CB317" s="257"/>
      <c r="CC317" s="257"/>
      <c r="CD317" s="257"/>
      <c r="CE317" s="257"/>
      <c r="CF317" s="257"/>
      <c r="CG317" s="257"/>
      <c r="CH317" s="257"/>
      <c r="CI317" s="257"/>
      <c r="CJ317" s="257"/>
      <c r="CK317" s="257"/>
      <c r="CL317" s="257"/>
      <c r="CM317" s="257"/>
      <c r="CN317" s="257"/>
      <c r="CO317" s="257"/>
      <c r="CP317" s="257"/>
      <c r="CQ317" s="257"/>
      <c r="CR317" s="257"/>
      <c r="CS317" s="257"/>
      <c r="CT317" s="257"/>
      <c r="CU317" s="257"/>
      <c r="CV317" s="257"/>
      <c r="CW317" s="257"/>
      <c r="CX317" s="257"/>
      <c r="CY317" s="257"/>
      <c r="CZ317" s="257"/>
      <c r="DA317" s="257"/>
      <c r="DB317" s="257"/>
    </row>
    <row r="318" spans="1:106" s="226" customFormat="1">
      <c r="A318" s="261"/>
      <c r="B318" s="236" t="s">
        <v>235</v>
      </c>
      <c r="C318" s="228" t="s">
        <v>6</v>
      </c>
      <c r="D318" s="229">
        <v>2</v>
      </c>
      <c r="E318" s="229"/>
      <c r="F318" s="230">
        <f t="shared" si="75"/>
        <v>0</v>
      </c>
      <c r="G318" s="225"/>
      <c r="H318" s="225"/>
      <c r="I318" s="225"/>
      <c r="J318" s="225"/>
      <c r="K318" s="225"/>
      <c r="L318" s="225"/>
      <c r="M318" s="225"/>
      <c r="N318" s="225"/>
      <c r="O318" s="225"/>
      <c r="P318" s="225"/>
      <c r="Q318" s="225"/>
      <c r="R318" s="225"/>
      <c r="S318" s="225"/>
      <c r="T318" s="225"/>
      <c r="U318" s="225"/>
      <c r="V318" s="225"/>
      <c r="W318" s="225"/>
      <c r="X318" s="225"/>
      <c r="Y318" s="225"/>
      <c r="Z318" s="225"/>
      <c r="AA318" s="225"/>
      <c r="AB318" s="225"/>
      <c r="AC318" s="225"/>
      <c r="AD318" s="225"/>
      <c r="AE318" s="225"/>
      <c r="AF318" s="225"/>
      <c r="AG318" s="225"/>
      <c r="AH318" s="225"/>
      <c r="AI318" s="225"/>
      <c r="AJ318" s="225"/>
      <c r="AK318" s="225"/>
      <c r="AL318" s="225"/>
      <c r="AM318" s="225"/>
      <c r="AN318" s="225"/>
      <c r="AO318" s="225"/>
      <c r="AP318" s="225"/>
      <c r="AQ318" s="225"/>
      <c r="AR318" s="225"/>
      <c r="AS318" s="225"/>
      <c r="AT318" s="225"/>
      <c r="AU318" s="225"/>
      <c r="AV318" s="225"/>
      <c r="AW318" s="225"/>
      <c r="AX318" s="225"/>
      <c r="AY318" s="225"/>
      <c r="AZ318" s="225"/>
      <c r="BA318" s="225"/>
      <c r="BB318" s="225"/>
      <c r="BC318" s="225"/>
      <c r="BD318" s="225"/>
      <c r="BE318" s="225"/>
      <c r="BF318" s="225"/>
      <c r="BG318" s="225"/>
      <c r="BH318" s="225"/>
      <c r="BI318" s="225"/>
      <c r="BJ318" s="225"/>
      <c r="BK318" s="225"/>
      <c r="BL318" s="225"/>
      <c r="BM318" s="225"/>
      <c r="BN318" s="225"/>
      <c r="BO318" s="225"/>
      <c r="BP318" s="225"/>
      <c r="BQ318" s="225"/>
      <c r="BR318" s="225"/>
      <c r="BS318" s="225"/>
      <c r="BT318" s="225"/>
      <c r="BU318" s="225"/>
      <c r="BV318" s="225"/>
      <c r="BW318" s="225"/>
      <c r="BX318" s="225"/>
      <c r="BY318" s="225"/>
      <c r="BZ318" s="225"/>
      <c r="CA318" s="225"/>
      <c r="CB318" s="225"/>
      <c r="CC318" s="225"/>
      <c r="CD318" s="225"/>
      <c r="CE318" s="225"/>
      <c r="CF318" s="225"/>
      <c r="CG318" s="225"/>
      <c r="CH318" s="225"/>
      <c r="CI318" s="225"/>
      <c r="CJ318" s="225"/>
      <c r="CK318" s="225"/>
      <c r="CL318" s="225"/>
      <c r="CM318" s="225"/>
      <c r="CN318" s="225"/>
      <c r="CO318" s="225"/>
      <c r="CP318" s="225"/>
      <c r="CQ318" s="225"/>
      <c r="CR318" s="225"/>
      <c r="CS318" s="225"/>
      <c r="CT318" s="225"/>
      <c r="CU318" s="225"/>
      <c r="CV318" s="225"/>
      <c r="CW318" s="225"/>
      <c r="CX318" s="225"/>
      <c r="CY318" s="225"/>
      <c r="CZ318" s="225"/>
      <c r="DA318" s="225"/>
      <c r="DB318" s="225"/>
    </row>
    <row r="319" spans="1:106" s="226" customFormat="1">
      <c r="A319" s="261">
        <v>24</v>
      </c>
      <c r="B319" s="242" t="s">
        <v>187</v>
      </c>
      <c r="C319" s="238"/>
      <c r="D319" s="239"/>
      <c r="E319" s="229"/>
      <c r="F319" s="230"/>
      <c r="G319" s="225"/>
      <c r="H319" s="225"/>
      <c r="I319" s="225"/>
      <c r="J319" s="225"/>
      <c r="K319" s="225"/>
      <c r="L319" s="225"/>
      <c r="M319" s="225"/>
      <c r="N319" s="225"/>
      <c r="O319" s="225"/>
      <c r="P319" s="225"/>
      <c r="Q319" s="225"/>
      <c r="R319" s="225"/>
      <c r="S319" s="225"/>
      <c r="T319" s="225"/>
      <c r="U319" s="225"/>
      <c r="V319" s="225"/>
      <c r="W319" s="225"/>
      <c r="X319" s="225"/>
      <c r="Y319" s="225"/>
      <c r="Z319" s="225"/>
      <c r="AA319" s="225"/>
      <c r="AB319" s="225"/>
      <c r="AC319" s="225"/>
      <c r="AD319" s="225"/>
      <c r="AE319" s="225"/>
      <c r="AF319" s="225"/>
      <c r="AG319" s="225"/>
      <c r="AH319" s="225"/>
      <c r="AI319" s="225"/>
      <c r="AJ319" s="225"/>
      <c r="AK319" s="225"/>
      <c r="AL319" s="225"/>
      <c r="AM319" s="225"/>
      <c r="AN319" s="225"/>
      <c r="AO319" s="225"/>
      <c r="AP319" s="225"/>
      <c r="AQ319" s="225"/>
      <c r="AR319" s="225"/>
      <c r="AS319" s="225"/>
      <c r="AT319" s="225"/>
      <c r="AU319" s="225"/>
      <c r="AV319" s="225"/>
      <c r="AW319" s="225"/>
      <c r="AX319" s="225"/>
      <c r="AY319" s="225"/>
      <c r="AZ319" s="225"/>
      <c r="BA319" s="225"/>
      <c r="BB319" s="225"/>
      <c r="BC319" s="225"/>
      <c r="BD319" s="225"/>
      <c r="BE319" s="225"/>
      <c r="BF319" s="225"/>
      <c r="BG319" s="225"/>
      <c r="BH319" s="225"/>
      <c r="BI319" s="225"/>
      <c r="BJ319" s="225"/>
      <c r="BK319" s="225"/>
      <c r="BL319" s="225"/>
      <c r="BM319" s="225"/>
      <c r="BN319" s="225"/>
      <c r="BO319" s="225"/>
      <c r="BP319" s="225"/>
      <c r="BQ319" s="225"/>
      <c r="BR319" s="225"/>
      <c r="BS319" s="225"/>
      <c r="BT319" s="225"/>
      <c r="BU319" s="225"/>
      <c r="BV319" s="225"/>
      <c r="BW319" s="225"/>
      <c r="BX319" s="225"/>
      <c r="BY319" s="225"/>
      <c r="BZ319" s="225"/>
      <c r="CA319" s="225"/>
      <c r="CB319" s="225"/>
      <c r="CC319" s="225"/>
      <c r="CD319" s="225"/>
      <c r="CE319" s="225"/>
      <c r="CF319" s="225"/>
      <c r="CG319" s="225"/>
      <c r="CH319" s="225"/>
      <c r="CI319" s="225"/>
      <c r="CJ319" s="225"/>
      <c r="CK319" s="225"/>
      <c r="CL319" s="225"/>
      <c r="CM319" s="225"/>
      <c r="CN319" s="225"/>
      <c r="CO319" s="225"/>
      <c r="CP319" s="225"/>
      <c r="CQ319" s="225"/>
      <c r="CR319" s="225"/>
      <c r="CS319" s="225"/>
      <c r="CT319" s="225"/>
      <c r="CU319" s="225"/>
      <c r="CV319" s="225"/>
      <c r="CW319" s="225"/>
      <c r="CX319" s="225"/>
      <c r="CY319" s="225"/>
      <c r="CZ319" s="225"/>
      <c r="DA319" s="225"/>
      <c r="DB319" s="225"/>
    </row>
    <row r="320" spans="1:106" s="226" customFormat="1">
      <c r="A320" s="261"/>
      <c r="B320" s="236" t="s">
        <v>188</v>
      </c>
      <c r="C320" s="228" t="s">
        <v>6</v>
      </c>
      <c r="D320" s="229">
        <f>D314</f>
        <v>2</v>
      </c>
      <c r="E320" s="229"/>
      <c r="F320" s="230">
        <f t="shared" si="75"/>
        <v>0</v>
      </c>
      <c r="G320" s="225"/>
      <c r="H320" s="225"/>
      <c r="I320" s="225"/>
      <c r="J320" s="225"/>
      <c r="K320" s="225"/>
      <c r="L320" s="225"/>
      <c r="M320" s="225"/>
      <c r="N320" s="225"/>
      <c r="O320" s="225"/>
      <c r="P320" s="225"/>
      <c r="Q320" s="225"/>
      <c r="R320" s="225"/>
      <c r="S320" s="225"/>
      <c r="T320" s="225"/>
      <c r="U320" s="225"/>
      <c r="V320" s="225"/>
      <c r="W320" s="225"/>
      <c r="X320" s="225"/>
      <c r="Y320" s="225"/>
      <c r="Z320" s="225"/>
      <c r="AA320" s="225"/>
      <c r="AB320" s="225"/>
      <c r="AC320" s="225"/>
      <c r="AD320" s="225"/>
      <c r="AE320" s="225"/>
      <c r="AF320" s="225"/>
      <c r="AG320" s="225"/>
      <c r="AH320" s="225"/>
      <c r="AI320" s="225"/>
      <c r="AJ320" s="225"/>
      <c r="AK320" s="225"/>
      <c r="AL320" s="225"/>
      <c r="AM320" s="225"/>
      <c r="AN320" s="225"/>
      <c r="AO320" s="225"/>
      <c r="AP320" s="225"/>
      <c r="AQ320" s="225"/>
      <c r="AR320" s="225"/>
      <c r="AS320" s="225"/>
      <c r="AT320" s="225"/>
      <c r="AU320" s="225"/>
      <c r="AV320" s="225"/>
      <c r="AW320" s="225"/>
      <c r="AX320" s="225"/>
      <c r="AY320" s="225"/>
      <c r="AZ320" s="225"/>
      <c r="BA320" s="225"/>
      <c r="BB320" s="225"/>
      <c r="BC320" s="225"/>
      <c r="BD320" s="225"/>
      <c r="BE320" s="225"/>
      <c r="BF320" s="225"/>
      <c r="BG320" s="225"/>
      <c r="BH320" s="225"/>
      <c r="BI320" s="225"/>
      <c r="BJ320" s="225"/>
      <c r="BK320" s="225"/>
      <c r="BL320" s="225"/>
      <c r="BM320" s="225"/>
      <c r="BN320" s="225"/>
      <c r="BO320" s="225"/>
      <c r="BP320" s="225"/>
      <c r="BQ320" s="225"/>
      <c r="BR320" s="225"/>
      <c r="BS320" s="225"/>
      <c r="BT320" s="225"/>
      <c r="BU320" s="225"/>
      <c r="BV320" s="225"/>
      <c r="BW320" s="225"/>
      <c r="BX320" s="225"/>
      <c r="BY320" s="225"/>
      <c r="BZ320" s="225"/>
      <c r="CA320" s="225"/>
      <c r="CB320" s="225"/>
      <c r="CC320" s="225"/>
      <c r="CD320" s="225"/>
      <c r="CE320" s="225"/>
      <c r="CF320" s="225"/>
      <c r="CG320" s="225"/>
      <c r="CH320" s="225"/>
      <c r="CI320" s="225"/>
      <c r="CJ320" s="225"/>
      <c r="CK320" s="225"/>
      <c r="CL320" s="225"/>
      <c r="CM320" s="225"/>
      <c r="CN320" s="225"/>
      <c r="CO320" s="225"/>
      <c r="CP320" s="225"/>
      <c r="CQ320" s="225"/>
      <c r="CR320" s="225"/>
      <c r="CS320" s="225"/>
      <c r="CT320" s="225"/>
      <c r="CU320" s="225"/>
      <c r="CV320" s="225"/>
      <c r="CW320" s="225"/>
      <c r="CX320" s="225"/>
      <c r="CY320" s="225"/>
      <c r="CZ320" s="225"/>
      <c r="DA320" s="225"/>
      <c r="DB320" s="225"/>
    </row>
    <row r="321" spans="1:106" s="226" customFormat="1">
      <c r="A321" s="261"/>
      <c r="B321" s="236" t="s">
        <v>189</v>
      </c>
      <c r="C321" s="228" t="s">
        <v>6</v>
      </c>
      <c r="D321" s="229">
        <v>3</v>
      </c>
      <c r="E321" s="229"/>
      <c r="F321" s="230">
        <f t="shared" si="75"/>
        <v>0</v>
      </c>
      <c r="G321" s="225"/>
      <c r="H321" s="225"/>
      <c r="I321" s="225"/>
      <c r="J321" s="225"/>
      <c r="K321" s="225"/>
      <c r="L321" s="225"/>
      <c r="M321" s="225"/>
      <c r="N321" s="225"/>
      <c r="O321" s="225"/>
      <c r="P321" s="225"/>
      <c r="Q321" s="225"/>
      <c r="R321" s="225"/>
      <c r="S321" s="225"/>
      <c r="T321" s="225"/>
      <c r="U321" s="225"/>
      <c r="V321" s="225"/>
      <c r="W321" s="225"/>
      <c r="X321" s="225"/>
      <c r="Y321" s="225"/>
      <c r="Z321" s="225"/>
      <c r="AA321" s="225"/>
      <c r="AB321" s="225"/>
      <c r="AC321" s="225"/>
      <c r="AD321" s="225"/>
      <c r="AE321" s="225"/>
      <c r="AF321" s="225"/>
      <c r="AG321" s="225"/>
      <c r="AH321" s="225"/>
      <c r="AI321" s="225"/>
      <c r="AJ321" s="225"/>
      <c r="AK321" s="225"/>
      <c r="AL321" s="225"/>
      <c r="AM321" s="225"/>
      <c r="AN321" s="225"/>
      <c r="AO321" s="225"/>
      <c r="AP321" s="225"/>
      <c r="AQ321" s="225"/>
      <c r="AR321" s="225"/>
      <c r="AS321" s="225"/>
      <c r="AT321" s="225"/>
      <c r="AU321" s="225"/>
      <c r="AV321" s="225"/>
      <c r="AW321" s="225"/>
      <c r="AX321" s="225"/>
      <c r="AY321" s="225"/>
      <c r="AZ321" s="225"/>
      <c r="BA321" s="225"/>
      <c r="BB321" s="225"/>
      <c r="BC321" s="225"/>
      <c r="BD321" s="225"/>
      <c r="BE321" s="225"/>
      <c r="BF321" s="225"/>
      <c r="BG321" s="225"/>
      <c r="BH321" s="225"/>
      <c r="BI321" s="225"/>
      <c r="BJ321" s="225"/>
      <c r="BK321" s="225"/>
      <c r="BL321" s="225"/>
      <c r="BM321" s="225"/>
      <c r="BN321" s="225"/>
      <c r="BO321" s="225"/>
      <c r="BP321" s="225"/>
      <c r="BQ321" s="225"/>
      <c r="BR321" s="225"/>
      <c r="BS321" s="225"/>
      <c r="BT321" s="225"/>
      <c r="BU321" s="225"/>
      <c r="BV321" s="225"/>
      <c r="BW321" s="225"/>
      <c r="BX321" s="225"/>
      <c r="BY321" s="225"/>
      <c r="BZ321" s="225"/>
      <c r="CA321" s="225"/>
      <c r="CB321" s="225"/>
      <c r="CC321" s="225"/>
      <c r="CD321" s="225"/>
      <c r="CE321" s="225"/>
      <c r="CF321" s="225"/>
      <c r="CG321" s="225"/>
      <c r="CH321" s="225"/>
      <c r="CI321" s="225"/>
      <c r="CJ321" s="225"/>
      <c r="CK321" s="225"/>
      <c r="CL321" s="225"/>
      <c r="CM321" s="225"/>
      <c r="CN321" s="225"/>
      <c r="CO321" s="225"/>
      <c r="CP321" s="225"/>
      <c r="CQ321" s="225"/>
      <c r="CR321" s="225"/>
      <c r="CS321" s="225"/>
      <c r="CT321" s="225"/>
      <c r="CU321" s="225"/>
      <c r="CV321" s="225"/>
      <c r="CW321" s="225"/>
      <c r="CX321" s="225"/>
      <c r="CY321" s="225"/>
      <c r="CZ321" s="225"/>
      <c r="DA321" s="225"/>
      <c r="DB321" s="225"/>
    </row>
    <row r="322" spans="1:106" s="226" customFormat="1">
      <c r="A322" s="261"/>
      <c r="B322" s="236" t="s">
        <v>190</v>
      </c>
      <c r="C322" s="228" t="s">
        <v>6</v>
      </c>
      <c r="D322" s="229">
        <f>D321</f>
        <v>3</v>
      </c>
      <c r="E322" s="229"/>
      <c r="F322" s="230">
        <f t="shared" si="75"/>
        <v>0</v>
      </c>
      <c r="G322" s="225"/>
      <c r="H322" s="225"/>
      <c r="I322" s="225"/>
      <c r="J322" s="225"/>
      <c r="K322" s="225"/>
      <c r="L322" s="225"/>
      <c r="M322" s="225"/>
      <c r="N322" s="225"/>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25"/>
      <c r="AN322" s="225"/>
      <c r="AO322" s="225"/>
      <c r="AP322" s="225"/>
      <c r="AQ322" s="225"/>
      <c r="AR322" s="225"/>
      <c r="AS322" s="225"/>
      <c r="AT322" s="225"/>
      <c r="AU322" s="225"/>
      <c r="AV322" s="225"/>
      <c r="AW322" s="225"/>
      <c r="AX322" s="225"/>
      <c r="AY322" s="225"/>
      <c r="AZ322" s="225"/>
      <c r="BA322" s="225"/>
      <c r="BB322" s="225"/>
      <c r="BC322" s="225"/>
      <c r="BD322" s="225"/>
      <c r="BE322" s="225"/>
      <c r="BF322" s="225"/>
      <c r="BG322" s="225"/>
      <c r="BH322" s="225"/>
      <c r="BI322" s="225"/>
      <c r="BJ322" s="225"/>
      <c r="BK322" s="225"/>
      <c r="BL322" s="225"/>
      <c r="BM322" s="225"/>
      <c r="BN322" s="225"/>
      <c r="BO322" s="225"/>
      <c r="BP322" s="225"/>
      <c r="BQ322" s="225"/>
      <c r="BR322" s="225"/>
      <c r="BS322" s="225"/>
      <c r="BT322" s="225"/>
      <c r="BU322" s="225"/>
      <c r="BV322" s="225"/>
      <c r="BW322" s="225"/>
      <c r="BX322" s="225"/>
      <c r="BY322" s="225"/>
      <c r="BZ322" s="225"/>
      <c r="CA322" s="225"/>
      <c r="CB322" s="225"/>
      <c r="CC322" s="225"/>
      <c r="CD322" s="225"/>
      <c r="CE322" s="225"/>
      <c r="CF322" s="225"/>
      <c r="CG322" s="225"/>
      <c r="CH322" s="225"/>
      <c r="CI322" s="225"/>
      <c r="CJ322" s="225"/>
      <c r="CK322" s="225"/>
      <c r="CL322" s="225"/>
      <c r="CM322" s="225"/>
      <c r="CN322" s="225"/>
      <c r="CO322" s="225"/>
      <c r="CP322" s="225"/>
      <c r="CQ322" s="225"/>
      <c r="CR322" s="225"/>
      <c r="CS322" s="225"/>
      <c r="CT322" s="225"/>
      <c r="CU322" s="225"/>
      <c r="CV322" s="225"/>
      <c r="CW322" s="225"/>
      <c r="CX322" s="225"/>
      <c r="CY322" s="225"/>
      <c r="CZ322" s="225"/>
      <c r="DA322" s="225"/>
      <c r="DB322" s="225"/>
    </row>
    <row r="323" spans="1:106" s="226" customFormat="1">
      <c r="A323" s="261"/>
      <c r="B323" s="236" t="s">
        <v>191</v>
      </c>
      <c r="C323" s="228" t="s">
        <v>6</v>
      </c>
      <c r="D323" s="229">
        <v>2</v>
      </c>
      <c r="E323" s="229"/>
      <c r="F323" s="230">
        <f t="shared" si="75"/>
        <v>0</v>
      </c>
      <c r="G323" s="225"/>
      <c r="H323" s="225"/>
      <c r="I323" s="225"/>
      <c r="J323" s="225"/>
      <c r="K323" s="225"/>
      <c r="L323" s="225"/>
      <c r="M323" s="225"/>
      <c r="N323" s="225"/>
      <c r="O323" s="225"/>
      <c r="P323" s="225"/>
      <c r="Q323" s="225"/>
      <c r="R323" s="225"/>
      <c r="S323" s="225"/>
      <c r="T323" s="225"/>
      <c r="U323" s="225"/>
      <c r="V323" s="225"/>
      <c r="W323" s="225"/>
      <c r="X323" s="225"/>
      <c r="Y323" s="225"/>
      <c r="Z323" s="225"/>
      <c r="AA323" s="225"/>
      <c r="AB323" s="225"/>
      <c r="AC323" s="225"/>
      <c r="AD323" s="225"/>
      <c r="AE323" s="225"/>
      <c r="AF323" s="225"/>
      <c r="AG323" s="225"/>
      <c r="AH323" s="225"/>
      <c r="AI323" s="225"/>
      <c r="AJ323" s="225"/>
      <c r="AK323" s="225"/>
      <c r="AL323" s="225"/>
      <c r="AM323" s="225"/>
      <c r="AN323" s="225"/>
      <c r="AO323" s="225"/>
      <c r="AP323" s="225"/>
      <c r="AQ323" s="225"/>
      <c r="AR323" s="225"/>
      <c r="AS323" s="225"/>
      <c r="AT323" s="225"/>
      <c r="AU323" s="225"/>
      <c r="AV323" s="225"/>
      <c r="AW323" s="225"/>
      <c r="AX323" s="225"/>
      <c r="AY323" s="225"/>
      <c r="AZ323" s="225"/>
      <c r="BA323" s="225"/>
      <c r="BB323" s="225"/>
      <c r="BC323" s="225"/>
      <c r="BD323" s="225"/>
      <c r="BE323" s="225"/>
      <c r="BF323" s="225"/>
      <c r="BG323" s="225"/>
      <c r="BH323" s="225"/>
      <c r="BI323" s="225"/>
      <c r="BJ323" s="225"/>
      <c r="BK323" s="225"/>
      <c r="BL323" s="225"/>
      <c r="BM323" s="225"/>
      <c r="BN323" s="225"/>
      <c r="BO323" s="225"/>
      <c r="BP323" s="225"/>
      <c r="BQ323" s="225"/>
      <c r="BR323" s="225"/>
      <c r="BS323" s="225"/>
      <c r="BT323" s="225"/>
      <c r="BU323" s="225"/>
      <c r="BV323" s="225"/>
      <c r="BW323" s="225"/>
      <c r="BX323" s="225"/>
      <c r="BY323" s="225"/>
      <c r="BZ323" s="225"/>
      <c r="CA323" s="225"/>
      <c r="CB323" s="225"/>
      <c r="CC323" s="225"/>
      <c r="CD323" s="225"/>
      <c r="CE323" s="225"/>
      <c r="CF323" s="225"/>
      <c r="CG323" s="225"/>
      <c r="CH323" s="225"/>
      <c r="CI323" s="225"/>
      <c r="CJ323" s="225"/>
      <c r="CK323" s="225"/>
      <c r="CL323" s="225"/>
      <c r="CM323" s="225"/>
      <c r="CN323" s="225"/>
      <c r="CO323" s="225"/>
      <c r="CP323" s="225"/>
      <c r="CQ323" s="225"/>
      <c r="CR323" s="225"/>
      <c r="CS323" s="225"/>
      <c r="CT323" s="225"/>
      <c r="CU323" s="225"/>
      <c r="CV323" s="225"/>
      <c r="CW323" s="225"/>
      <c r="CX323" s="225"/>
      <c r="CY323" s="225"/>
      <c r="CZ323" s="225"/>
      <c r="DA323" s="225"/>
      <c r="DB323" s="225"/>
    </row>
    <row r="324" spans="1:106" s="226" customFormat="1">
      <c r="A324" s="261">
        <v>25</v>
      </c>
      <c r="B324" s="242" t="s">
        <v>127</v>
      </c>
      <c r="C324" s="228"/>
      <c r="D324" s="229"/>
      <c r="E324" s="229"/>
      <c r="F324" s="230"/>
      <c r="G324" s="225"/>
      <c r="H324" s="225"/>
      <c r="I324" s="225"/>
      <c r="J324" s="225"/>
      <c r="K324" s="225"/>
      <c r="L324" s="225"/>
      <c r="M324" s="225"/>
      <c r="N324" s="225"/>
      <c r="O324" s="225"/>
      <c r="P324" s="225"/>
      <c r="Q324" s="225"/>
      <c r="R324" s="225"/>
      <c r="S324" s="225"/>
      <c r="T324" s="225"/>
      <c r="U324" s="225"/>
      <c r="V324" s="225"/>
      <c r="W324" s="225"/>
      <c r="X324" s="225"/>
      <c r="Y324" s="225"/>
      <c r="Z324" s="225"/>
      <c r="AA324" s="225"/>
      <c r="AB324" s="225"/>
      <c r="AC324" s="225"/>
      <c r="AD324" s="225"/>
      <c r="AE324" s="225"/>
      <c r="AF324" s="225"/>
      <c r="AG324" s="225"/>
      <c r="AH324" s="225"/>
      <c r="AI324" s="225"/>
      <c r="AJ324" s="225"/>
      <c r="AK324" s="225"/>
      <c r="AL324" s="225"/>
      <c r="AM324" s="225"/>
      <c r="AN324" s="225"/>
      <c r="AO324" s="225"/>
      <c r="AP324" s="225"/>
      <c r="AQ324" s="225"/>
      <c r="AR324" s="225"/>
      <c r="AS324" s="225"/>
      <c r="AT324" s="225"/>
      <c r="AU324" s="225"/>
      <c r="AV324" s="225"/>
      <c r="AW324" s="225"/>
      <c r="AX324" s="225"/>
      <c r="AY324" s="225"/>
      <c r="AZ324" s="225"/>
      <c r="BA324" s="225"/>
      <c r="BB324" s="225"/>
      <c r="BC324" s="225"/>
      <c r="BD324" s="225"/>
      <c r="BE324" s="225"/>
      <c r="BF324" s="225"/>
      <c r="BG324" s="225"/>
      <c r="BH324" s="225"/>
      <c r="BI324" s="225"/>
      <c r="BJ324" s="225"/>
      <c r="BK324" s="225"/>
      <c r="BL324" s="225"/>
      <c r="BM324" s="225"/>
      <c r="BN324" s="225"/>
      <c r="BO324" s="225"/>
      <c r="BP324" s="225"/>
      <c r="BQ324" s="225"/>
      <c r="BR324" s="225"/>
      <c r="BS324" s="225"/>
      <c r="BT324" s="225"/>
      <c r="BU324" s="225"/>
      <c r="BV324" s="225"/>
      <c r="BW324" s="225"/>
      <c r="BX324" s="225"/>
      <c r="BY324" s="225"/>
      <c r="BZ324" s="225"/>
      <c r="CA324" s="225"/>
      <c r="CB324" s="225"/>
      <c r="CC324" s="225"/>
      <c r="CD324" s="225"/>
      <c r="CE324" s="225"/>
      <c r="CF324" s="225"/>
      <c r="CG324" s="225"/>
      <c r="CH324" s="225"/>
      <c r="CI324" s="225"/>
      <c r="CJ324" s="225"/>
      <c r="CK324" s="225"/>
      <c r="CL324" s="225"/>
      <c r="CM324" s="225"/>
      <c r="CN324" s="225"/>
      <c r="CO324" s="225"/>
      <c r="CP324" s="225"/>
      <c r="CQ324" s="225"/>
      <c r="CR324" s="225"/>
      <c r="CS324" s="225"/>
      <c r="CT324" s="225"/>
      <c r="CU324" s="225"/>
      <c r="CV324" s="225"/>
      <c r="CW324" s="225"/>
      <c r="CX324" s="225"/>
      <c r="CY324" s="225"/>
      <c r="CZ324" s="225"/>
      <c r="DA324" s="225"/>
      <c r="DB324" s="225"/>
    </row>
    <row r="325" spans="1:106" s="226" customFormat="1">
      <c r="A325" s="261"/>
      <c r="B325" s="236" t="s">
        <v>128</v>
      </c>
      <c r="C325" s="228" t="s">
        <v>39</v>
      </c>
      <c r="D325" s="229">
        <v>1</v>
      </c>
      <c r="E325" s="229"/>
      <c r="F325" s="230">
        <f t="shared" ref="F325" si="76">D325*E325</f>
        <v>0</v>
      </c>
      <c r="G325" s="225"/>
      <c r="H325" s="225"/>
      <c r="I325" s="225"/>
      <c r="J325" s="225"/>
      <c r="K325" s="225"/>
      <c r="L325" s="225"/>
      <c r="M325" s="225"/>
      <c r="N325" s="225"/>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25"/>
      <c r="AN325" s="225"/>
      <c r="AO325" s="225"/>
      <c r="AP325" s="225"/>
      <c r="AQ325" s="225"/>
      <c r="AR325" s="225"/>
      <c r="AS325" s="225"/>
      <c r="AT325" s="225"/>
      <c r="AU325" s="225"/>
      <c r="AV325" s="225"/>
      <c r="AW325" s="225"/>
      <c r="AX325" s="225"/>
      <c r="AY325" s="225"/>
      <c r="AZ325" s="225"/>
      <c r="BA325" s="225"/>
      <c r="BB325" s="225"/>
      <c r="BC325" s="225"/>
      <c r="BD325" s="225"/>
      <c r="BE325" s="225"/>
      <c r="BF325" s="225"/>
      <c r="BG325" s="225"/>
      <c r="BH325" s="225"/>
      <c r="BI325" s="225"/>
      <c r="BJ325" s="225"/>
      <c r="BK325" s="225"/>
      <c r="BL325" s="225"/>
      <c r="BM325" s="225"/>
      <c r="BN325" s="225"/>
      <c r="BO325" s="225"/>
      <c r="BP325" s="225"/>
      <c r="BQ325" s="225"/>
      <c r="BR325" s="225"/>
      <c r="BS325" s="225"/>
      <c r="BT325" s="225"/>
      <c r="BU325" s="225"/>
      <c r="BV325" s="225"/>
      <c r="BW325" s="225"/>
      <c r="BX325" s="225"/>
      <c r="BY325" s="225"/>
      <c r="BZ325" s="225"/>
      <c r="CA325" s="225"/>
      <c r="CB325" s="225"/>
      <c r="CC325" s="225"/>
      <c r="CD325" s="225"/>
      <c r="CE325" s="225"/>
      <c r="CF325" s="225"/>
      <c r="CG325" s="225"/>
      <c r="CH325" s="225"/>
      <c r="CI325" s="225"/>
      <c r="CJ325" s="225"/>
      <c r="CK325" s="225"/>
      <c r="CL325" s="225"/>
      <c r="CM325" s="225"/>
      <c r="CN325" s="225"/>
      <c r="CO325" s="225"/>
      <c r="CP325" s="225"/>
      <c r="CQ325" s="225"/>
      <c r="CR325" s="225"/>
      <c r="CS325" s="225"/>
      <c r="CT325" s="225"/>
      <c r="CU325" s="225"/>
      <c r="CV325" s="225"/>
      <c r="CW325" s="225"/>
      <c r="CX325" s="225"/>
      <c r="CY325" s="225"/>
      <c r="CZ325" s="225"/>
      <c r="DA325" s="225"/>
      <c r="DB325" s="225"/>
    </row>
    <row r="326" spans="1:106">
      <c r="A326" s="65"/>
      <c r="C326" s="89"/>
      <c r="D326" s="118"/>
      <c r="E326" s="98"/>
    </row>
    <row r="327" spans="1:106">
      <c r="A327" s="66"/>
      <c r="B327" s="311" t="s">
        <v>129</v>
      </c>
      <c r="C327" s="311"/>
      <c r="D327" s="311"/>
      <c r="E327" s="311"/>
      <c r="F327" s="149">
        <f>SUM(F242:F326)</f>
        <v>0</v>
      </c>
    </row>
    <row r="328" spans="1:106">
      <c r="A328" s="224"/>
      <c r="B328" s="264"/>
      <c r="C328" s="264"/>
      <c r="D328" s="264"/>
      <c r="E328" s="264"/>
      <c r="F328" s="125"/>
    </row>
    <row r="329" spans="1:106">
      <c r="A329" s="224"/>
      <c r="B329" s="264"/>
      <c r="C329" s="264"/>
      <c r="D329" s="264"/>
      <c r="E329" s="264"/>
      <c r="F329" s="125"/>
    </row>
    <row r="330" spans="1:106" ht="15" customHeight="1">
      <c r="A330" s="305" t="s">
        <v>192</v>
      </c>
      <c r="B330" s="305"/>
      <c r="C330" s="305"/>
      <c r="D330" s="305"/>
      <c r="E330" s="305"/>
      <c r="F330" s="305"/>
    </row>
    <row r="331" spans="1:106" ht="15" customHeight="1">
      <c r="A331" s="268"/>
      <c r="B331" s="91"/>
      <c r="C331" s="91"/>
      <c r="D331" s="91"/>
      <c r="E331" s="91"/>
      <c r="F331" s="91"/>
    </row>
    <row r="332" spans="1:106" ht="30.75" customHeight="1">
      <c r="A332" s="268"/>
      <c r="B332" s="366" t="s">
        <v>317</v>
      </c>
      <c r="C332" s="91" t="s">
        <v>39</v>
      </c>
      <c r="D332" s="229">
        <v>1</v>
      </c>
      <c r="E332" s="229"/>
      <c r="F332" s="230">
        <f t="shared" ref="F332" si="77">D332*E332</f>
        <v>0</v>
      </c>
    </row>
    <row r="333" spans="1:106">
      <c r="A333" s="365"/>
    </row>
    <row r="334" spans="1:106">
      <c r="A334" s="365"/>
    </row>
    <row r="335" spans="1:106">
      <c r="A335" s="365"/>
    </row>
  </sheetData>
  <mergeCells count="74">
    <mergeCell ref="A98:A100"/>
    <mergeCell ref="A127:A128"/>
    <mergeCell ref="A135:F135"/>
    <mergeCell ref="A113:A115"/>
    <mergeCell ref="A125:A126"/>
    <mergeCell ref="A123:A124"/>
    <mergeCell ref="A118:A122"/>
    <mergeCell ref="A108:F108"/>
    <mergeCell ref="B105:E105"/>
    <mergeCell ref="A101:A102"/>
    <mergeCell ref="B132:E132"/>
    <mergeCell ref="A188:A189"/>
    <mergeCell ref="A234:A235"/>
    <mergeCell ref="A191:A192"/>
    <mergeCell ref="A159:A161"/>
    <mergeCell ref="B181:E181"/>
    <mergeCell ref="B168:E168"/>
    <mergeCell ref="A232:A233"/>
    <mergeCell ref="A222:A223"/>
    <mergeCell ref="A171:F171"/>
    <mergeCell ref="B184:F184"/>
    <mergeCell ref="A139:A140"/>
    <mergeCell ref="B143:E143"/>
    <mergeCell ref="A178:A179"/>
    <mergeCell ref="A165:A166"/>
    <mergeCell ref="B146:F146"/>
    <mergeCell ref="B148:F148"/>
    <mergeCell ref="B154:E154"/>
    <mergeCell ref="A157:F157"/>
    <mergeCell ref="A150:A152"/>
    <mergeCell ref="A129:A130"/>
    <mergeCell ref="A3:F3"/>
    <mergeCell ref="A5:F5"/>
    <mergeCell ref="A70:F70"/>
    <mergeCell ref="A7:F7"/>
    <mergeCell ref="A11:F11"/>
    <mergeCell ref="A4:F4"/>
    <mergeCell ref="A31:F31"/>
    <mergeCell ref="B54:F54"/>
    <mergeCell ref="B32:F32"/>
    <mergeCell ref="B34:F34"/>
    <mergeCell ref="A41:A42"/>
    <mergeCell ref="A6:F6"/>
    <mergeCell ref="B55:F55"/>
    <mergeCell ref="A8:F8"/>
    <mergeCell ref="A64:A65"/>
    <mergeCell ref="B28:E28"/>
    <mergeCell ref="A9:F9"/>
    <mergeCell ref="A58:A60"/>
    <mergeCell ref="A36:A39"/>
    <mergeCell ref="B67:E67"/>
    <mergeCell ref="B33:F33"/>
    <mergeCell ref="A43:A44"/>
    <mergeCell ref="A49:A50"/>
    <mergeCell ref="A45:A46"/>
    <mergeCell ref="A47:A48"/>
    <mergeCell ref="A88:A90"/>
    <mergeCell ref="A91:A92"/>
    <mergeCell ref="B73:F73"/>
    <mergeCell ref="B74:F74"/>
    <mergeCell ref="A82:A84"/>
    <mergeCell ref="A85:A87"/>
    <mergeCell ref="A330:F330"/>
    <mergeCell ref="B201:E201"/>
    <mergeCell ref="A208:A209"/>
    <mergeCell ref="A230:F230"/>
    <mergeCell ref="A218:A219"/>
    <mergeCell ref="B327:E327"/>
    <mergeCell ref="B227:E227"/>
    <mergeCell ref="A204:F204"/>
    <mergeCell ref="B237:E237"/>
    <mergeCell ref="A228:F229"/>
    <mergeCell ref="A240:F240"/>
    <mergeCell ref="B250:C250"/>
  </mergeCells>
  <pageMargins left="0.74803149606299213" right="0.74803149606299213" top="0.98425196850393704" bottom="0.98425196850393704" header="0.51181102362204722" footer="0.51181102362204722"/>
  <pageSetup paperSize="9" scale="90" orientation="portrait" errors="blank" r:id="rId1"/>
  <headerFooter alignWithMargins="0">
    <oddFooter>&amp;R15&amp;N</oddFooter>
  </headerFooter>
  <rowBreaks count="11" manualBreakCount="11">
    <brk id="28" max="16383" man="1"/>
    <brk id="67" max="16383" man="1"/>
    <brk id="105" max="16383" man="1"/>
    <brk id="132" max="16383" man="1"/>
    <brk id="143" max="16383" man="1"/>
    <brk id="154" max="16383" man="1"/>
    <brk id="168" max="16383" man="1"/>
    <brk id="181" max="16383" man="1"/>
    <brk id="201" max="16383" man="1"/>
    <brk id="237" max="16383" man="1"/>
    <brk id="32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REKAP</vt:lpstr>
      <vt:lpstr>SVE SKUPA</vt:lpstr>
      <vt:lpstr>'SVE SKUPA'!Print_Area</vt:lpstr>
      <vt:lpstr>'SVE SKUPA'!Print_Titles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c:creator>
  <cp:lastModifiedBy>Gjuro</cp:lastModifiedBy>
  <cp:lastPrinted>2015-09-23T08:09:19Z</cp:lastPrinted>
  <dcterms:created xsi:type="dcterms:W3CDTF">2011-11-09T15:31:11Z</dcterms:created>
  <dcterms:modified xsi:type="dcterms:W3CDTF">2015-09-23T08:10:57Z</dcterms:modified>
</cp:coreProperties>
</file>